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1. SA TEGEVUSE KORRALDAMINE\1-6 Halduslepingud ja aruanded\Kvartaalsed finantsaruanded\Majandustegevuse ülevaated\"/>
    </mc:Choice>
  </mc:AlternateContent>
  <xr:revisionPtr revIDLastSave="0" documentId="13_ncr:1_{5CBED2A6-3589-402C-BE29-63DD76D77E45}" xr6:coauthVersionLast="47" xr6:coauthVersionMax="47" xr10:uidLastSave="{00000000-0000-0000-0000-000000000000}"/>
  <bookViews>
    <workbookView xWindow="-110" yWindow="-110" windowWidth="19420" windowHeight="10420" xr2:uid="{E508B2E8-86E5-40E8-8A4E-957BBB8FF39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 r="E63" i="1"/>
  <c r="E59" i="1"/>
  <c r="E47" i="1"/>
  <c r="E38" i="1"/>
  <c r="D22" i="1"/>
  <c r="E16" i="1"/>
  <c r="D16" i="1"/>
  <c r="E15" i="1"/>
  <c r="D15" i="1"/>
  <c r="D4" i="1"/>
  <c r="D2" i="1" s="1"/>
  <c r="E2" i="1"/>
  <c r="E66" i="1" l="1"/>
  <c r="E70" i="1" s="1"/>
  <c r="D70" i="1"/>
  <c r="E33" i="1"/>
  <c r="E68" i="1" s="1"/>
  <c r="D33" i="1"/>
  <c r="D68" i="1"/>
</calcChain>
</file>

<file path=xl/sharedStrings.xml><?xml version="1.0" encoding="utf-8"?>
<sst xmlns="http://schemas.openxmlformats.org/spreadsheetml/2006/main" count="102" uniqueCount="86">
  <si>
    <t>Eelarve</t>
  </si>
  <si>
    <t>Täitmine</t>
  </si>
  <si>
    <t>Kutsesüsteemi arendamise ja toimimise tagamine</t>
  </si>
  <si>
    <t>Eelarve, 
sh</t>
  </si>
  <si>
    <t>Tööjõukulud</t>
  </si>
  <si>
    <t>Majandamiskulud</t>
  </si>
  <si>
    <t>Tegutseb 105 konkursiga valitud kutse andjat Täpsem info leitav kutseregistri lehel: https://www.kutseregister.ee/et/kutset_andvad_organid/?.</t>
  </si>
  <si>
    <t>Kutseõppe lõpetajate kutseeksamid</t>
  </si>
  <si>
    <t>EPALE</t>
  </si>
  <si>
    <t xml:space="preserve">Rahvusvahelise koostöö ja infovahetuse arendamine EPALE platvormi kaudu </t>
  </si>
  <si>
    <t>Euroopa Komisjon</t>
  </si>
  <si>
    <t>Eesti omaosalus</t>
  </si>
  <si>
    <t>sh tööjõukulud  32.542</t>
  </si>
  <si>
    <t xml:space="preserve">sh majandamiskuld
50.289
</t>
  </si>
  <si>
    <t xml:space="preserve">Teostatud on uudiskirjade ja EPALE keskkonna menüütekstide tõlked. Info Kogukonna lugude algatuse kohta on tõlgitud ja levitatud, sama on tehtud ka Kogukonnakonverentsi puhul. Tagasiside nende algatuste kavandamise etapil on Eesti poolt edastatud veebikohtumiste käigus. </t>
  </si>
  <si>
    <t>Europass/NCP</t>
  </si>
  <si>
    <t>Europass/PNCP</t>
  </si>
  <si>
    <t>Oskuste ja kvalifikatsioonidega seotud Euroopa Liidu initsiatiivide elluviimine</t>
  </si>
  <si>
    <t>EQF ja EKR Suhestamisraporti koostamisega ei ole veel alustatud, sest VV-s on vastu võtmata TäKS-i muudatused, mis kirjeldavad mikorkvalifikatsioonide loomist ja andmist. Mikrokvalifikatsioonid on suurim muutus Eesti kvalifikatsioonide maastikul viimase suhestamisraporti kinnitamisest. Samuti on oluliste muudatustega valmimisel Kutseharidusseadus ning kavas on ka Kutseseaduse muutmine. Koostöös HTM-iga selgitatakse välja parim aeg juhtrühma kokku kutsumiseks.</t>
  </si>
  <si>
    <t xml:space="preserve">Kutseregistrisse kantud kvalifikatsioonid uuendatakse käsitsi kord kuus ESCO ja QDR2 keskkonnas. 
Partnerite, s.h. Euroguidance’i kui Europassi keskkonnas õppimisvõimaluste avaldamise ja andmete ajakohastamise eest vastutava võrgustiku toetamine. Nõutud teabe andmine ja tõlge Europassi keskkonnas mitteformaalse ja informaalse õppe tunnustamise kohta. </t>
  </si>
  <si>
    <t>sh tööjõukulud  100.061</t>
  </si>
  <si>
    <t>Koostöös HTM-i analüüsiosakonnaga ja ENIC/NARIC keskusega on alustatud väljastatud gümnaasiumi lõputunnistuste digitaliseerimiseks ja EDC keskkonnaga ühildamiseks. 
HTM on koostöös arenduspartneriga üldhariduskoolide lõputunnistuste ning laias laastus ka teiste haridustaseme tunnistuste ja diplomite osas üle läinud ELM.3 andmete struktureerimise ja esitamise mudelile. Hetkel on tehniliseks komistuskiviks komisjoni poolt edastatud segased sõnumid selle kohta, millist tehnilist lahendust andmete edastamiseks ikkagi peaks kasutama. Samuti ei tööta meie digitempli formaat, ehkki see on komisjoni poolt tunnustatud formaatide nimekirjas.
aasta jooksul toimus mitu Eesti töörühma omavahelist kohtumist ning  veebikohtumine EDCI esindajaga ning nobembris võttis HTM töörühm otseühenduse Euroopa poolse arendajaga.</t>
  </si>
  <si>
    <t xml:space="preserve">sh majandamiskuld
80.737
</t>
  </si>
  <si>
    <t xml:space="preserve">Loodud on x-tee andmevahetuste raporti arendus, mille tulemusena tekib ülevaade, kui paljusid kutse(tunnistuse) omanikke teavitatakse Europassi ja kvalifikatsiooniraamistiku võimalustest. 2024. aastal on teavituse saanud 16 449 kutse omanikku. </t>
  </si>
  <si>
    <t>Euroguidance’i, EURESe, Yfu, Tallinna Ülikooli, Tartu Ülikooli ja Eesti Europassi Keskuse koostöös loodud 4 EAP veebikursus “Multikultuursus, õpi- ja tööränne karjääriarengu kontekstis” alustas taas 2024. aasta septembris kaheksandat korda. 2023. aasta tagasiside oli, et veelgi enam soovivad osalejad teada saata kvalifikatsiooniraamistiku ja rahvusvahelise tunnustamise kohta, mida käsitletakse 3. töörände moodulis koos EURESe teenustega. Hetkel on see niigi kõige sisutihedam moodul ning sinna informatsiooni ja ülesannete lisamine on problemaatiline. 3. mooduli vebinar toimus 29.12.2024, kus saadud tagasisidet püüti arvestada.</t>
  </si>
  <si>
    <t>ESF projekt Kutsesüsteemi reform</t>
  </si>
  <si>
    <t>TAT tegevus</t>
  </si>
  <si>
    <t>ESF Kutsesüsteemi reform: 1GS3-SF21-21462</t>
  </si>
  <si>
    <t>OSKA</t>
  </si>
  <si>
    <t xml:space="preserve">1.OSKA </t>
  </si>
  <si>
    <t xml:space="preserve">Seoses andmeanalüüsi eestvedaja puudumisega 2024 II poolaastal avaldatakse uuendatud näidikulehed 2025 jaanuari lõpus. 2024 II pooles on tehtud uuendamiseks vajalikud eeltööd, arendatud edasi haridusvõtit, asendusvajaduse ja voolavuse arvestamise ning välistööjõu vajaduse hindamise metoodikat. </t>
  </si>
  <si>
    <t>Kutsesüsteemi arendamine ja õigusraamistiku muutmine</t>
  </si>
  <si>
    <t xml:space="preserve">2. Tervikliku oskuste  süsteemi OsKuS loomine </t>
  </si>
  <si>
    <t xml:space="preserve">Tervikliku oskuste  süsteemi OsKuS loomine </t>
  </si>
  <si>
    <t xml:space="preserve"> </t>
  </si>
  <si>
    <t>Digiarendused</t>
  </si>
  <si>
    <t xml:space="preserve">3. OsKuS digiarendused </t>
  </si>
  <si>
    <t>Kutseregistri, kutse andmise  e-halduskeskkonna ja kutse- ning oskustunnistuste andmebaasi arendamise hanke dokumentatsioon on ette valmistatud, hange läbi viidud ja arenduspartnerid välja valitud ning arendus- ja hooldusleping aastateks 2024-20288 sõlmitud. arendus algas 2024. aasta detsembris.</t>
  </si>
  <si>
    <t>Horisontaalsed</t>
  </si>
  <si>
    <t>4. Horisontaalsed tegevused</t>
  </si>
  <si>
    <t>Pojekti tegevused on vastavalt kokkulepetele ja toetuse andmise tingimustele ellu viidud, tegevuste eesmärgid on saavutatud ja indikaatorid täidetud.</t>
  </si>
  <si>
    <t>Kaudne kulu ühtse määra alusel</t>
  </si>
  <si>
    <t>ESF kokku</t>
  </si>
  <si>
    <t>Kutsekoda riigieelarve ja ESF  kokku</t>
  </si>
  <si>
    <t>Kogu Kutsekoda koos EK toetustega</t>
  </si>
  <si>
    <r>
      <t>2024. aastal toimus 15 teavitusüritust, kus osales 346 osalejat. EPALE Eesti Facebooki lehel avaldatakse keskmiselt 3 postitust nädalas. FB-s jagatav sisu on peamiselt eestikeelsed originaalblogipostitused ning raadiosaated „Õppetund“. Jagatakse ka koostööpartnerite sisu ja ürituste info. Igale eestikeelsele blogipostitusele lisatakse Facebookis tasuline võimenduse teenus, mis suurendab EPALE külastajate arvu, s.h. just uute külastajate arvu. 2024 külastused (2024 kuu keskmine): Külastajate arv 34 906 (2 909); Külastussessioonide arv 47 560 (3 963); Lehekuvamiste arv 89 361 (7 447). 
Kasutajate aktiivsuse suurendamiseks ja veebilehel veedetud aja pikendamiseks kasutati EPALE keskkonnas piiratud ligipääsuga koostöögruppide tööriista – loodi eraldi grupp uue algatuse „EPALE koolitajate praktikalabori“ toetamiseks materjalide ja kohtumist alase info vahetamiseks. Tänu sellele on kasutajad saanud ülevaate erinevatest EPALE tööriistadest (kuigi paraku kaasnesid sellega mõnel kasutajal ka teatud tõrked sisse logimisel). Teine suurem grupp Sai loodud HTM projekti raames VÕTA praktikutele, mille käivitamist toetas EPALE keskus aasta lõpus. Lisaks on kasutajakogemuse parendamiseks ja kasutusaja pikendamiseks edasi arendatud uus sisuline lahendus: EPALE temaatilised sisukogumikud, kus on esitatud toimetajate välja valitud blogipostitused, ressursid, kursused ja grupid vastavalt sellele, millise EPALE sihtrühma esindaja keskkonda parasjagu sirvib https://</t>
    </r>
    <r>
      <rPr>
        <b/>
        <sz val="12"/>
        <color theme="4"/>
        <rFont val="Aptos Narrow"/>
        <family val="2"/>
        <scheme val="minor"/>
      </rPr>
      <t>epale.ec.europa.eu/et/blog/epale-sihtgrupipohised-sisukogumikud.</t>
    </r>
    <r>
      <rPr>
        <sz val="12"/>
        <rFont val="Aptos Narrow"/>
        <family val="2"/>
        <charset val="186"/>
        <scheme val="minor"/>
      </rPr>
      <t xml:space="preserve"> Sisukogumike mahukam uuendamine on kavandatud 2025. aastal. EPALE Eesti keskuse ettepanekul loodi keskkonnas uus võimalus – „akordion“, tänu millele on suuremahulisi sisukogumikke võimalik koondada lühemaks ja kasutajasõbralikumaks. 
Aasta jooksul kõlas Äripäeva raadio eetris 13 raadiosaadet „Õppetund“ (39-51) https:</t>
    </r>
    <r>
      <rPr>
        <b/>
        <sz val="12"/>
        <color theme="4"/>
        <rFont val="Aptos Narrow"/>
        <family val="2"/>
        <scheme val="minor"/>
      </rPr>
      <t xml:space="preserve">//bit.ly/3PzKUS7 </t>
    </r>
    <r>
      <rPr>
        <sz val="12"/>
        <rFont val="Aptos Narrow"/>
        <family val="2"/>
        <charset val="186"/>
        <scheme val="minor"/>
      </rPr>
      <t xml:space="preserve"> 
Saadetud on kokku 13 üle-Euroopalist uudiskirja ja 4 Eesti-sisest uudiskirja. 
Vaata täpsemalt: EPALE 2024 tulemused https:/</t>
    </r>
    <r>
      <rPr>
        <b/>
        <sz val="12"/>
        <color theme="4"/>
        <rFont val="Aptos Narrow"/>
        <family val="2"/>
        <scheme val="minor"/>
      </rPr>
      <t>/gofile.me/7jShA/gKi0jct4d</t>
    </r>
  </si>
  <si>
    <r>
      <t>2024. aastal tegutses kuus EPALE saadikut, kelle vahel on jagatud erinevad rollid ja ülesanded seoses EPALE keskkonnas sisu loomise, kaastoimetamise, tõlkimise ja levitamisega. Täpsem teave: https://</t>
    </r>
    <r>
      <rPr>
        <b/>
        <sz val="12"/>
        <color theme="4"/>
        <rFont val="Aptos Narrow"/>
        <family val="2"/>
        <scheme val="minor"/>
      </rPr>
      <t>gofile.me/7jShA/gKi0jct4d</t>
    </r>
  </si>
  <si>
    <r>
      <t>Ülevaade toimunud koostöökohtumisest on lisatud: EPALE 2024  tulemused (https://</t>
    </r>
    <r>
      <rPr>
        <b/>
        <sz val="12"/>
        <color theme="4"/>
        <rFont val="Aptos Narrow"/>
        <family val="2"/>
        <scheme val="minor"/>
      </rPr>
      <t>gofile.me/7jShA/gKi0jct4d</t>
    </r>
    <r>
      <rPr>
        <sz val="12"/>
        <rFont val="Aptos Narrow"/>
        <family val="2"/>
        <charset val="186"/>
        <scheme val="minor"/>
      </rPr>
      <t xml:space="preserve">). Prioriteetsed arutelude teemad on seostud täienduskoolituse kvaliteediga. Oluline rõhk on olnud ka täiskasvanute koolitaja kvalifikatsioonil ning kutse andmisel kui kvaliteediga seotud teguritel, s.h. täiskasvanute koolitaja kutsestandardite uuendamisel käimasoleva kutsereformi valguses. </t>
    </r>
  </si>
  <si>
    <r>
      <t>Euroopa Komisjoni eestvedamisel on CSSi poolt sõnastatud 2024. aasta EPALE fookusteemad. Nendest lähtuvalt luuakse sisu, korraldatakse sündmusi ning kaasatakse uusi sihtrühmi. Fookusteemad on: 1. Oskuste täiendamine ja ümberõpe digitaalse ülemineku tarbeks. 2. Täiskasvanuõpe jätkusuutliku arengu heaks. 3. Täiskasvanuõpe kui väljapääs vaesusest. https://</t>
    </r>
    <r>
      <rPr>
        <b/>
        <sz val="12"/>
        <color theme="4"/>
        <rFont val="Aptos Narrow"/>
        <family val="2"/>
        <scheme val="minor"/>
      </rPr>
      <t>epale.ec.europa.eu/et/blog/epale-temaatilised-fookused-2024</t>
    </r>
    <r>
      <rPr>
        <sz val="12"/>
        <rFont val="Aptos Narrow"/>
        <family val="2"/>
        <charset val="186"/>
        <scheme val="minor"/>
      </rPr>
      <t xml:space="preserve"> Vastavateemalist sisu avaldatakse eesti keeles ja tõlgitakse inglisekeelset sisu: blogipostitusi, uudiseid, sündmusi ja ressursse. Eestis aktuaalsete teemade kajastamiseks osaleb EPALE esindaja HAKA juurde loodud täienduskoolituse koostöökojas ja hindamisnõukogus, tehakse koostööd valdkondlike katusorganisatsioonidega ja toimub pidev HTM, Kutsekoja jm organisatsioonide meediakanalite monitooring.  Täpsem ülevaade EPALE avaldatud ja toimetatud sisust: (https://</t>
    </r>
    <r>
      <rPr>
        <b/>
        <sz val="12"/>
        <color theme="4"/>
        <rFont val="Aptos Narrow"/>
        <family val="2"/>
        <scheme val="minor"/>
      </rPr>
      <t>gofile.me/7jShA/c0Fa3VWU8</t>
    </r>
    <r>
      <rPr>
        <sz val="12"/>
        <rFont val="Aptos Narrow"/>
        <family val="2"/>
        <charset val="186"/>
        <scheme val="minor"/>
      </rPr>
      <t xml:space="preserve">). Teemasid on kajastatud ka raadisaates „Õppetund“. </t>
    </r>
  </si>
  <si>
    <r>
      <t>Kokku on EPALE Eesti keskuse ja Eesti kasutajate poolt loodud ning toimetatud 1509 sisupostitust. Nende seas EPALE keskus: 166, EPALE saadikud: 1096 ja tavakasutajad: 247. Enim on lisatud kalendrisündmusi, nendele järgnevad uudised ning blogipostitused. Täpsem ülevaade EPALE avaldatud ja toimetatud sisust: (https://</t>
    </r>
    <r>
      <rPr>
        <b/>
        <sz val="12"/>
        <color theme="4"/>
        <rFont val="Aptos Narrow"/>
        <family val="2"/>
        <scheme val="minor"/>
      </rPr>
      <t>gofile.me/7jShA/c0Fa3VWU8</t>
    </r>
    <r>
      <rPr>
        <sz val="12"/>
        <rFont val="Aptos Narrow"/>
        <family val="2"/>
        <charset val="186"/>
        <scheme val="minor"/>
      </rPr>
      <t>) ja statistikast: (https://</t>
    </r>
    <r>
      <rPr>
        <b/>
        <sz val="12"/>
        <color theme="4"/>
        <rFont val="Aptos Narrow"/>
        <family val="2"/>
        <scheme val="minor"/>
      </rPr>
      <t>gofile.me/7jShA/gKi0jct4d</t>
    </r>
    <r>
      <rPr>
        <sz val="12"/>
        <rFont val="Aptos Narrow"/>
        <family val="2"/>
        <charset val="186"/>
        <scheme val="minor"/>
      </rPr>
      <t>).</t>
    </r>
  </si>
  <si>
    <r>
      <t>EPALE Eesti keskuse esindaja osales viiel NSS-CSS veebikohtumisel, ühel veebiseminaril, ühel NSS konverentsil ja mitteametlikul kohtumisel. Lisaks osales üks EPALE saadik, kes osutus eelmisel aastal loetuima blogipostituse autoriks ja sai auhinnatud õppereisiga, EPALE Hollandi korraldatud keskuste külaskäigul. Teisel poolaastal toimus EPALE Eesti ja Malta keskuste töötajate kohtumine ning Balti riikide EPALE keskuste vaheline suhtlus ühisürituse korraldamise teemal. Täpsem teave võrgustikus osalemise kohta: https://</t>
    </r>
    <r>
      <rPr>
        <b/>
        <sz val="12"/>
        <color theme="4"/>
        <rFont val="Aptos Narrow"/>
        <family val="2"/>
        <scheme val="minor"/>
      </rPr>
      <t>gofile.me/7jShA/gKi0jct4d</t>
    </r>
  </si>
  <si>
    <r>
      <rPr>
        <sz val="12"/>
        <rFont val="Calibri"/>
        <family val="2"/>
      </rPr>
      <t>Korraldatud on 1 õppereis Iirimaale ning osaletud 13 vebinaril ning kolmel suuremal rahvusvahelisel koosolekul/kogunemisel, kus võimaik. Vt. lähemalt</t>
    </r>
    <r>
      <rPr>
        <sz val="12"/>
        <color rgb="FFFF0000"/>
        <rFont val="Calibri"/>
        <family val="2"/>
      </rPr>
      <t xml:space="preserve"> </t>
    </r>
    <r>
      <rPr>
        <sz val="12"/>
        <color rgb="FF0070C0"/>
        <rFont val="Calibri"/>
        <family val="2"/>
      </rPr>
      <t>https://</t>
    </r>
    <r>
      <rPr>
        <b/>
        <sz val="12"/>
        <color theme="4"/>
        <rFont val="Calibri"/>
        <family val="2"/>
      </rPr>
      <t>gofile.me/7jShA/DO8okrMh5</t>
    </r>
  </si>
  <si>
    <r>
      <t xml:space="preserve">Koostatud on 10 kutsetunnistuse lisa
Registreeritud 7643 õpirändetunnistust
vastatakse keskmiselt 10-le EQF taset puudutavale kirjale/telefonikõnele nädalas
vt lähemalt </t>
    </r>
    <r>
      <rPr>
        <sz val="12"/>
        <color rgb="FF0070C0"/>
        <rFont val="Calibri"/>
        <family val="2"/>
      </rPr>
      <t>https://</t>
    </r>
    <r>
      <rPr>
        <b/>
        <sz val="12"/>
        <color theme="4"/>
        <rFont val="Calibri"/>
        <family val="2"/>
      </rPr>
      <t>gofile.me/7jShA/DO8okrMh5</t>
    </r>
  </si>
  <si>
    <r>
      <t xml:space="preserve">Kutsekoda.ee ja Europass.ee lehel on info aktuaalne, sh täiendatakse võimalusi tutvustavaid tekste. Lisatakse uudiseid ja ressursse (nt infotundide materjalid; Europassi keskkonna kasutusjuhendid jmt).
vt lähemalt </t>
    </r>
    <r>
      <rPr>
        <sz val="12"/>
        <color rgb="FF0070C0"/>
        <rFont val="Calibri"/>
        <family val="2"/>
      </rPr>
      <t>https://</t>
    </r>
    <r>
      <rPr>
        <b/>
        <sz val="12"/>
        <color theme="4"/>
        <rFont val="Calibri"/>
        <family val="2"/>
      </rPr>
      <t>gofile.me/7jShA/DO8okrMh5</t>
    </r>
  </si>
  <si>
    <r>
      <t xml:space="preserve">Kommunikatsioonistrateegia ja -plaan on ajakohastatud </t>
    </r>
    <r>
      <rPr>
        <sz val="12"/>
        <color rgb="FF0070C0"/>
        <rFont val="Calibri"/>
        <family val="2"/>
      </rPr>
      <t>https://</t>
    </r>
    <r>
      <rPr>
        <b/>
        <sz val="12"/>
        <color theme="4"/>
        <rFont val="Calibri"/>
        <family val="2"/>
      </rPr>
      <t>gofile.me/7jShA/AKG36guKP</t>
    </r>
    <r>
      <rPr>
        <sz val="12"/>
        <rFont val="Calibri"/>
        <family val="2"/>
      </rPr>
      <t xml:space="preserve">. 2024. aastal toimus kolm Europassi kommikut. Esineti töötukassa karjäärimessil. Ilmusid artiklid Kutsekoja kodulehel ning sotsiaalmeedia postitused.  2024. a käivitati ka Europassi uudiskiri, mis saadetakse laiali kord kvartalis. Vaata lähemalt </t>
    </r>
    <r>
      <rPr>
        <sz val="12"/>
        <color rgb="FF0070C0"/>
        <rFont val="Calibri"/>
        <family val="2"/>
      </rPr>
      <t>https://</t>
    </r>
    <r>
      <rPr>
        <b/>
        <sz val="12"/>
        <color theme="4"/>
        <rFont val="Calibri"/>
        <family val="2"/>
      </rPr>
      <t>gofile.me/7jShA/DO8okrMh5</t>
    </r>
  </si>
  <si>
    <r>
      <rPr>
        <sz val="12"/>
        <rFont val="Calibri"/>
        <family val="2"/>
      </rPr>
      <t xml:space="preserve">Europassi targad seekord hangiti riigihankega. Hankisime koolitusfirma, kes vastutab kogu korraldusliku poole ja koolitajate olemasolu eest, Targad koolitab välja Eesti Europassi Keskus. Pakkumuse esitas kaks ettevõtet, võitaks osutus OÜ Vestifex, kelle meeskonnas on kuus koolitajat ehk tarka. Tarkadega saab tutvuda siin: </t>
    </r>
    <r>
      <rPr>
        <sz val="12"/>
        <color rgb="FF0070C0"/>
        <rFont val="Calibri"/>
        <family val="2"/>
      </rPr>
      <t>https://</t>
    </r>
    <r>
      <rPr>
        <b/>
        <sz val="12"/>
        <color theme="4"/>
        <rFont val="Calibri"/>
        <family val="2"/>
      </rPr>
      <t>www.kutsekoda.ee/europassi-targad/</t>
    </r>
    <r>
      <rPr>
        <sz val="12"/>
        <rFont val="Calibri"/>
        <family val="2"/>
      </rPr>
      <t xml:space="preserve">   
Koolitaja ülesanded on: 
•	Europassi keskkonna tutvustamine
•	Kasutajakonto ja profiili loomise juhendamine ja toetamine
•	Kvalifikatsiooniraamistiku ja selle kasutusvõimaluste tutvustamine
•	Õppevara tutvustamine/kasutamine
Eesmärk: Vähemalt 640 osalejat ja 600 registreeritud kasutajat/profiili. 
Sihtgrupp: Gümnaasiumi ja kutseõppeasutuste õppijad ja kõrg- ja ülikoolide üliõpilased ning neile karjääriteenuseid ja/või -õpet pakkuvad spetsialistid.
Detsembri lõpuks on loodud 308 uut kontot, kuid et enamik töötoa pakkumisi tarkadele tuli 2025. aasta alguseks, pikendasime Vestifexi lepingut veebruari lõpuni. 
2025. kuulutame välja uue hanke, kuhu lisame ka messidel esindamise ülesande ning lihtsustame andmete kogumist.</t>
    </r>
  </si>
  <si>
    <r>
      <rPr>
        <sz val="12"/>
        <rFont val="Calibri"/>
        <family val="2"/>
      </rPr>
      <t xml:space="preserve">Eesti Europassi Keskuse ja Euroguidance-i töötajad tutvusid põhjalikult (tegid veebikursuse läbi ning tutvusid administreerimiskeskkonnaga) Euroguidance'i keskuste loodud üle-Euroopalise Europassi teemalise veebikursusega „Europass for career guidance“. Kursuse läbimisel ilmnes, et loodud keskkond ei paku võrreldes juba europass.eu lehel kättesaadava informatsiooniga midagi uut või on kohati lausa eksitav. Loodud keskkonnas oli Europassi ja selle võimalusi tutvustav osa proportsionaalselt väga väike ja üldsõnaline, millest ei selgunud, kuidas Europass karjäärinõustajat tema töös toetada saab. Koostöös eesti Eurogiudance’iga otsime alternatiivset (Eesti oma) lahendust.
Koostöös Eesti Karjäärinõustajate Ühinguga on loomisel juturobot „Karjäärispetsialisti abiline Europassi ja EQF/EKR alal“ hindamise abimeheks mõeldud Mizou.com keskkonnas: </t>
    </r>
    <r>
      <rPr>
        <sz val="12"/>
        <color rgb="FF0070C0"/>
        <rFont val="Calibri"/>
        <family val="2"/>
      </rPr>
      <t>https://</t>
    </r>
    <r>
      <rPr>
        <b/>
        <sz val="12"/>
        <color theme="4"/>
        <rFont val="Calibri"/>
        <family val="2"/>
      </rPr>
      <t>mizou.com/login-thread?ID=LtgVmaYFF5Gxl8vYYcg2AioHR8sEbmI-XF3NDpFJse8-37925</t>
    </r>
    <r>
      <rPr>
        <sz val="12"/>
        <rFont val="Calibri"/>
        <family val="2"/>
      </rPr>
      <t xml:space="preserve"> . 2024. aasta lõpu seisuga on juturobot valmis, kuid on vaja veel täpsemalt sihtida just karjäärinõustajate vajadusi silmas pidades.</t>
    </r>
  </si>
  <si>
    <r>
      <t>Tervishoiutervikrognoosi uuringu käigus välja töötatud metoodikat ja  saadud kogemust testitakse 2024 sügis-2025. veebruar kinnisvara valdkonna peal, et kahe erineva valdkonna baasil luua alus uuele metoodilisele lahendusele. Metoodikat on tutvustatud ja arutatud partneritega 20.11 Nõunike Kogus.
Ingliskeelne metoodika kokkuvõtte tõlge on veebis avalikustatud: https://</t>
    </r>
    <r>
      <rPr>
        <b/>
        <sz val="12"/>
        <color theme="4"/>
        <rFont val="Aptos Narrow"/>
        <family val="2"/>
        <scheme val="minor"/>
      </rPr>
      <t>oska.kutsekoda.ee/en/oska-management-methodology/oska-methodology</t>
    </r>
    <r>
      <rPr>
        <sz val="12"/>
        <rFont val="Aptos Narrow"/>
        <family val="2"/>
        <scheme val="minor"/>
      </rPr>
      <t>/. Tõlke loomise käigus töötati erinevate masintõlke tööriistadega ning koostati esmane terminoloogia sõnastik. OSKA tekstidele kohandatud tõlketööriista arendamine jätkub 2025.
Tööjõu voolavuse arvestamise metoodika arendamiseks on toimunud mitu meeskonna töökoosolekut ning arutelu partneritega 20.11 Nõunike Kogus. Metoodikat katsetati 2024. aastal mitmes OSKA uuringus, sh Tuuleenergeetika uuring ning Tervishoiu uuring.</t>
    </r>
  </si>
  <si>
    <r>
      <rPr>
        <sz val="12"/>
        <rFont val="Aptos Narrow"/>
        <family val="2"/>
        <scheme val="minor"/>
      </rPr>
      <t>II pa toimus kaks koordinatisoonikogu koosolekut: 
28.08.2024 (https://</t>
    </r>
    <r>
      <rPr>
        <b/>
        <sz val="12"/>
        <color theme="4"/>
        <rFont val="Aptos Narrow"/>
        <family val="2"/>
        <scheme val="minor"/>
      </rPr>
      <t>oska.kutsekoda.ee/wp-content/uploads/2024/09/36_28.08.2024_koordinatsioonikogu-protokoll-3.pdf)</t>
    </r>
    <r>
      <rPr>
        <sz val="12"/>
        <rFont val="Aptos Narrow"/>
        <family val="2"/>
        <scheme val="minor"/>
      </rPr>
      <t xml:space="preserve">
04.12.2024 (https://</t>
    </r>
    <r>
      <rPr>
        <b/>
        <sz val="12"/>
        <color theme="4"/>
        <rFont val="Aptos Narrow"/>
        <family val="2"/>
        <scheme val="minor"/>
      </rPr>
      <t>oska.kutsekoda.ee/wp-content/uploads/2025/01/37_04.12.2024_koordinatsioonikogu-protokoll.pdf)</t>
    </r>
  </si>
  <si>
    <r>
      <t>II poolaastal toimus 2021. aasta OSKA IKT valdkonna uuringu seire. Seire viidi läbi uuendatud metoodika alusel, mille eesmärk oli tagada põhjalikum analüüs ja täpsem ülevaade valdkonna arengutest. Tavapärasele seireküsitlusele lisaks kasutati nii kvantitatiivseid kui ka kvalitatiivseid uurimismeetodeid, et saada täiendavat infot sektori arengutest. 
Andmeallikatena on kasutati valdkonda puudutavaid statistilisi andmeid, tagasisidet 2021. aasta OSKA IKT uuringus tehtud ettepanekute elluviijatelt ning arutelusid valdkonna ekspertidega.
11. septembril 2024 toimus IKT kutsenõukogu ja OSKA eksperdikogu laiendatud arutelu, kus analüüsiti OSKA IKT uuringu seire tagasisidest kogutud andmeid. Aruteludes keskenduti prioriteetsete tegevuste määratlemisele, seniste meetmete tõhususe hindamisele ning hõiveprognoosi täpsustamisele.
Seire tulemused on koondatud põhjalikku aruandesse "Tulevikuvaade tööjõu- ja oskuste vajadusele: info- ja kommunikatsioonitehnoloogia. Seirearuanne 2024": https://</t>
    </r>
    <r>
      <rPr>
        <b/>
        <sz val="12"/>
        <color theme="4"/>
        <rFont val="Aptos Narrow"/>
        <family val="2"/>
        <scheme val="minor"/>
      </rPr>
      <t>gofile.me/7jShA/5p4Dv8Rr6. OSKA IKT</t>
    </r>
    <r>
      <rPr>
        <sz val="12"/>
        <rFont val="Aptos Narrow"/>
        <family val="2"/>
        <scheme val="minor"/>
      </rPr>
      <t xml:space="preserve"> valdkonna seirearuanne annab ülevaate sektori hõivatutest, haridusandmetest ning 2021. aasta uuringus tehtud ettepanekute rakendumisest. Lisaks koondab aruanne tagasiside küsitluse tulemused, arutelude kokkuvõtted ning soovitused edasisteks tegevusteks.</t>
    </r>
  </si>
  <si>
    <r>
      <t>2024. aasta II poolaastal avalikustati viiele eelnevale lisaks kaks uuringuaruannet:
1. Ehitus: https://</t>
    </r>
    <r>
      <rPr>
        <b/>
        <sz val="12"/>
        <color theme="4"/>
        <rFont val="Aptos Narrow"/>
        <family val="2"/>
        <scheme val="minor"/>
      </rPr>
      <t>uuringud.oska.kutsekoda.ee/uuringud/ehitus</t>
    </r>
    <r>
      <rPr>
        <sz val="12"/>
        <rFont val="Aptos Narrow"/>
        <family val="2"/>
        <scheme val="minor"/>
      </rPr>
      <t xml:space="preserve">
2. Farmaatsiatööstus: https://</t>
    </r>
    <r>
      <rPr>
        <b/>
        <sz val="12"/>
        <color theme="4"/>
        <rFont val="Aptos Narrow"/>
        <family val="2"/>
        <scheme val="minor"/>
      </rPr>
      <t>uuringud.oska.kutsekoda.ee/uuringud/farmaatsia</t>
    </r>
  </si>
  <si>
    <r>
      <t xml:space="preserve">Kõikidele OSKA uuringutele on koostatud ja laiali saadetud pressiteated. Täpsemalt vaata </t>
    </r>
    <r>
      <rPr>
        <sz val="12"/>
        <rFont val="Aptos Narrow"/>
        <family val="2"/>
        <scheme val="minor"/>
      </rPr>
      <t>kommunikatsioonitegevuste  aruandest: https://</t>
    </r>
    <r>
      <rPr>
        <b/>
        <sz val="12"/>
        <color theme="4"/>
        <rFont val="Aptos Narrow"/>
        <family val="2"/>
        <scheme val="minor"/>
      </rPr>
      <t>gofile.me/7jShA/Ngh8iST4I</t>
    </r>
    <r>
      <rPr>
        <sz val="12"/>
        <rFont val="Aptos Narrow"/>
        <family val="2"/>
        <charset val="186"/>
        <scheme val="minor"/>
      </rPr>
      <t>, meediaväljaannetele on antud intervjuusid ja jagatud täiendavaid kommentaare. Enim kõneainet pakkusid madala erialase rakendumise uuringu, perearstiabi uuringu ja tervishoiu tööjõuvajaduse tervikprognoosi tulemused. 
Kõikidele uuringutele on koostatud teemalehed ja videod (https://</t>
    </r>
    <r>
      <rPr>
        <b/>
        <sz val="12"/>
        <color theme="4"/>
        <rFont val="Aptos Narrow"/>
        <family val="2"/>
        <scheme val="minor"/>
      </rPr>
      <t>uuringud.oska.kutsekoda.ee/</t>
    </r>
    <r>
      <rPr>
        <sz val="12"/>
        <rFont val="Aptos Narrow"/>
        <family val="2"/>
        <charset val="186"/>
        <scheme val="minor"/>
      </rPr>
      <t>), mis võimaldavad saada kiire ülevaate uuringu olulisematest tulemustest. 
Toimunud on infotunnid, sh veebipõhiste infotundide salvestused on järelvaadatavad (https://</t>
    </r>
    <r>
      <rPr>
        <b/>
        <sz val="12"/>
        <color theme="4"/>
        <rFont val="Aptos Narrow"/>
        <family val="2"/>
        <scheme val="minor"/>
      </rPr>
      <t xml:space="preserve">www.youtube.com/playlist?list=PLATkKhv1SYWmHrwPMkFf3sIybmGIQwNfV).
</t>
    </r>
    <r>
      <rPr>
        <sz val="12"/>
        <rFont val="Aptos Narrow"/>
        <family val="2"/>
        <charset val="186"/>
        <scheme val="minor"/>
      </rPr>
      <t xml:space="preserve">
Avaldatud on hulgaliselt artikleid Kutsekoja veebides ja tehtud sotsiaalmeedia postitusi.</t>
    </r>
  </si>
  <si>
    <r>
      <t>Oskuste süsteemi metoodika uuendatud versioon asub siin: https://</t>
    </r>
    <r>
      <rPr>
        <b/>
        <sz val="12"/>
        <color theme="4"/>
        <rFont val="Aptos Narrow"/>
        <family val="2"/>
        <charset val="186"/>
        <scheme val="minor"/>
      </rPr>
      <t>oskused.ee/metoodika</t>
    </r>
  </si>
  <si>
    <r>
      <t>4000 ESCO oskust on analüüsitud ja parima sobivuse järgi eestindatud (sageli koondatud, dublaažid eemaldatud). Hetkel on Eesti oskuste registris kirjeldatud 2833 oskust. Vaata: https://</t>
    </r>
    <r>
      <rPr>
        <b/>
        <sz val="12"/>
        <color theme="4"/>
        <rFont val="Aptos Narrow"/>
        <family val="2"/>
        <scheme val="minor"/>
      </rPr>
      <t xml:space="preserve">oskused.ee/oskused </t>
    </r>
  </si>
  <si>
    <r>
      <t>Ametiprofiilide koostamise aluspõhimõtted on uuendatud ja avalikult kättesaadavad: https://</t>
    </r>
    <r>
      <rPr>
        <b/>
        <sz val="12"/>
        <color theme="4"/>
        <rFont val="Aptos Narrow"/>
        <family val="2"/>
        <scheme val="minor"/>
      </rPr>
      <t>oskused.ee/tutvustus</t>
    </r>
  </si>
  <si>
    <r>
      <t>393 ametiprofiili on koostatud ja avalikult kättesaadavad: https://</t>
    </r>
    <r>
      <rPr>
        <b/>
        <sz val="12"/>
        <color theme="4"/>
        <rFont val="Calibri"/>
        <family val="2"/>
      </rPr>
      <t>oskused.ee/ametid</t>
    </r>
  </si>
  <si>
    <r>
      <t>Oskuste enesehindamise metoodika on välja töötatud. Terviktekst "Oskuste hindamise skaalad": https://</t>
    </r>
    <r>
      <rPr>
        <b/>
        <sz val="12"/>
        <color theme="4"/>
        <rFont val="Aptos Narrow"/>
        <family val="2"/>
        <scheme val="minor"/>
      </rPr>
      <t>gofile.me/7jShA/RpG2dQYLf)</t>
    </r>
    <r>
      <rPr>
        <sz val="12"/>
        <rFont val="Aptos Narrow"/>
        <family val="2"/>
        <scheme val="minor"/>
      </rPr>
      <t xml:space="preserve">
Oskuste Kompassis on igal kasutajal võimalik iga oskust kolmeastmelisel skaalal hinnata. Näide siin: https:/</t>
    </r>
    <r>
      <rPr>
        <b/>
        <sz val="12"/>
        <color theme="4"/>
        <rFont val="Aptos Narrow"/>
        <family val="2"/>
        <scheme val="minor"/>
      </rPr>
      <t>/oskused.ee/oskused/analuutiline-motlemine</t>
    </r>
  </si>
  <si>
    <r>
      <t>Oskuste infosüsteem Oskuste Kompass (https://</t>
    </r>
    <r>
      <rPr>
        <b/>
        <sz val="12"/>
        <color theme="4"/>
        <rFont val="Aptos"/>
        <family val="2"/>
      </rPr>
      <t>oskused.ee</t>
    </r>
    <r>
      <rPr>
        <sz val="12"/>
        <rFont val="Aptos"/>
        <family val="2"/>
      </rPr>
      <t>/) on lansseeritud 19.09.2024 ja laiemale avalikkusele kasutamiseks avatud. Lisaks tehti kasutajagruppide peal testimise ja laekunud tagasiside põhjal kasutajamugavust parandavad lisaarendused ning viidi läbi turvatestid.</t>
    </r>
  </si>
  <si>
    <r>
      <rPr>
        <sz val="12"/>
        <color theme="1"/>
        <rFont val="Aptos Narrow"/>
        <family val="2"/>
        <charset val="186"/>
        <scheme val="minor"/>
      </rPr>
      <t xml:space="preserve">Kutse andjatele on korraldatud 6 korral koolitus Hindamist toetav koolitus „Oskuste hindamine: teoorial põhinev praktika“ . Vaata täpsemalt </t>
    </r>
    <r>
      <rPr>
        <b/>
        <sz val="12"/>
        <color theme="4"/>
        <rFont val="Aptos Narrow"/>
        <family val="2"/>
        <charset val="186"/>
        <scheme val="minor"/>
      </rPr>
      <t>Kutsesüsteemi aruanne p 5.5</t>
    </r>
  </si>
  <si>
    <r>
      <rPr>
        <sz val="12"/>
        <rFont val="Aptos Narrow"/>
        <family val="2"/>
        <scheme val="minor"/>
      </rPr>
      <t>Hindamist toetavate e-õppematerjalide õppedisaineri leidmiseks on konkurss läbi viidud ja disainer leitud. Koostatud on minikonkursi lähteülesanne tehnilise teostaja leidmiseks. Tegelik teostus nihkub aastasse 2025.
Oskuste süsteemi loomise etappide tutvustamiseks loodi 5 õppevideot. Need on lingitavad siit: https://</t>
    </r>
    <r>
      <rPr>
        <b/>
        <sz val="12"/>
        <color theme="4"/>
        <rFont val="Aptos Narrow"/>
        <family val="2"/>
        <scheme val="minor"/>
      </rPr>
      <t xml:space="preserve">gofile.me/7jShA/iUIWuOn3L
</t>
    </r>
  </si>
  <si>
    <r>
      <t>Teavitustöö kutsesüsteemi reformi arengutest toimub pidevalt. Kutsekoja kodulehel ilmuvad artiklid, regulaarselt saadetakse välja uudiskirju, toimuvad infotunnid ning esinemised. Kutsekoja hallatavate veebide peale kokku oli unikaalseid külastajaid 2024. aastal 144 tuhat (ilma Haridusportaali külastajaid arvestamata). Täpsemalt veebilehtede ja sotisalameedia statistikast: https://</t>
    </r>
    <r>
      <rPr>
        <b/>
        <sz val="12"/>
        <color theme="4"/>
        <rFont val="Aptos Narrow"/>
        <family val="2"/>
        <scheme val="minor"/>
      </rPr>
      <t>gofile.me/7jShA/GsIsUEMwH</t>
    </r>
    <r>
      <rPr>
        <sz val="12"/>
        <rFont val="Aptos Narrow"/>
        <family val="2"/>
        <charset val="186"/>
        <scheme val="minor"/>
      </rPr>
      <t xml:space="preserve"> ja</t>
    </r>
    <r>
      <rPr>
        <sz val="12"/>
        <rFont val="Aptos Narrow"/>
        <family val="2"/>
        <scheme val="minor"/>
      </rPr>
      <t xml:space="preserve"> kommunikatsioonitegevuste 2024 aruanne</t>
    </r>
    <r>
      <rPr>
        <sz val="12"/>
        <rFont val="Aptos Narrow"/>
        <family val="2"/>
        <charset val="186"/>
        <scheme val="minor"/>
      </rPr>
      <t>: https://</t>
    </r>
    <r>
      <rPr>
        <b/>
        <sz val="12"/>
        <color theme="4"/>
        <rFont val="Aptos Narrow"/>
        <family val="2"/>
        <scheme val="minor"/>
      </rPr>
      <t>gofile.me/7jShA/Ngh8iST4I</t>
    </r>
  </si>
  <si>
    <r>
      <t>Teavitustöö kutsesüsteemi reformi arengutest toimub pidevalt. Kutsekoja kodulehel ilmuvad artiklid, regulaarselt saadetakse välja uudiskirju, toimuvad infotunnid ning esinemised. 2024 juunis avaldati Oskuste Kompassi testversioon ning veebitööriist lanseeriti septembris oskuste konverentsil. 2024. aesinesid OSKA ja oskuste tiimi liikmed enam kui 4300 kuulajale.</t>
    </r>
    <r>
      <rPr>
        <sz val="12"/>
        <rFont val="Aptos Narrow"/>
        <family val="2"/>
        <scheme val="minor"/>
      </rPr>
      <t xml:space="preserve"> Täpsemalt OsKus teavitus alates 01.08.2022, sh 2024: https://</t>
    </r>
    <r>
      <rPr>
        <b/>
        <sz val="12"/>
        <color theme="4"/>
        <rFont val="Aptos Narrow"/>
        <family val="2"/>
        <scheme val="minor"/>
      </rPr>
      <t>gofile.me/7jShA/WPvCcecEi</t>
    </r>
  </si>
  <si>
    <r>
      <t>Esinemised ja kohtumised otseste rihtrühmadega toimuvad pidevalt. Suurema sündmusena toimus 2024. aastal rahvusvaheline kahepäevane oskuste konverents, mille salvestusi Kutsekoja veebis ja Youtube'is (statistika on leitav: https://</t>
    </r>
    <r>
      <rPr>
        <b/>
        <sz val="12"/>
        <color theme="4"/>
        <rFont val="Aptos Narrow"/>
        <family val="2"/>
        <scheme val="minor"/>
      </rPr>
      <t>gofile.me/7jShA/1yh4ZJY43</t>
    </r>
    <r>
      <rPr>
        <sz val="12"/>
        <rFont val="Aptos Narrow"/>
        <family val="2"/>
        <charset val="186"/>
        <scheme val="minor"/>
      </rPr>
      <t>) on järelvaatamises vaadatud enam kui 10 400 korral: (https://www.</t>
    </r>
    <r>
      <rPr>
        <b/>
        <sz val="12"/>
        <color theme="4"/>
        <rFont val="Aptos Narrow"/>
        <family val="2"/>
        <scheme val="minor"/>
      </rPr>
      <t>youtube.com/playlist?list=PLATkKhv1SYWkKnaEN8q3spvEin3n9iIEh</t>
    </r>
    <r>
      <rPr>
        <sz val="12"/>
        <rFont val="Aptos Narrow"/>
        <family val="2"/>
        <charset val="186"/>
        <scheme val="minor"/>
      </rPr>
      <t xml:space="preserve">) ning mille sisust on kavas täiendavaid pisivideoid luua ja jagada ka 2025. aastal. </t>
    </r>
  </si>
  <si>
    <r>
      <t>Koostati ja viidi läbi riigihange, mille tulemusena valiti välja uus arenduspartner oskuste süsteemi teenuskeskkonna arendamiseks perioodil 2025-2028: https://</t>
    </r>
    <r>
      <rPr>
        <b/>
        <sz val="12"/>
        <color theme="4"/>
        <rFont val="Aptos Narrow"/>
        <family val="2"/>
        <scheme val="minor"/>
      </rPr>
      <t>riigihanked.riik.ee/rhr-web/#/procurement/7701845/general-info</t>
    </r>
  </si>
  <si>
    <r>
      <t>2024. a algusest on OSKA uuringutel uus kasutajasõbralik veebikeskkond. Tänavu avaldatud uuringud on koos lisamaterjalidega veebilehel kättesaadavad või peagi lisandumas: https://</t>
    </r>
    <r>
      <rPr>
        <b/>
        <sz val="12"/>
        <color theme="4"/>
        <rFont val="Aptos Narrow"/>
        <family val="2"/>
        <scheme val="minor"/>
      </rPr>
      <t>uuringud.oska.kutsekoda.ee/</t>
    </r>
    <r>
      <rPr>
        <sz val="12"/>
        <rFont val="Aptos Narrow"/>
        <family val="2"/>
        <charset val="186"/>
        <scheme val="minor"/>
      </rPr>
      <t xml:space="preserve">
 Kutsekoja hallatavate veebide peale kokku oli unikaalseid külastajaid 2024. aastal 144 tuhat (ilma Haridusportaali külastajaid arvestamata). Täpsemalt veebilehtede ja sotisalameedia statistikast: https://gofile.me/7jShA/GsIsUEMwH ja kommunikatsioonitegevuste 2024 aruanne: https://gofile.me/7jShA/Ngh8iST4I</t>
    </r>
  </si>
  <si>
    <t xml:space="preserve">2024 aastal toimus 3 kutsenõukogu esimeeste kogu koosolekut ja 49 kutsenõukogu koosolekut, sh 28 korralist ja 21 kirjalikku. </t>
  </si>
  <si>
    <t xml:space="preserve">2024. aastal kinnitati 196 kutsestandardit, sh 4 uut, 77 sisuliste muudatustega ja 119 tehniliste muudatustega. Kutsestandardid on leitavad https://www.kutseregister.ee/et/standardid/viimati-kinnitatud-kutsestandardid/?filter_url=13a47916c251d3ddbb3877ea79485569
</t>
  </si>
  <si>
    <t>2024. aastal viidi läbi 22 kutse andja avalikku konkurssi, luhtunud konkursse oli 3. Kõik konkursiteated on leitavad Kutsekoja kodulehelt: https://www.kutsekoda.ee/valja-kuulutatud-avalikud-kutse-andja-konkursid/</t>
  </si>
  <si>
    <t>Tegutseb 24 konkursita kutse andja õigused saanud õppeasutust</t>
  </si>
  <si>
    <t>Toimus 6 hindamist toetavat koolitust „Oskuste hindamine: teoorial põhinev praktika“;  4 kutse andjate mõttekoja veebikohtumist ja 1 kahepäevane väljasõidu seminar; 2 infotundi kutsenõukogu liikmetele; 1 infotund kutse andjatele töömaailma kutsetele loodava kutseeksamite halduskeskkonna tutvustamiseks ; 1. kutsenõukogu esimeeste koostööseminar kutsesüsteemi arengutest.</t>
  </si>
  <si>
    <t>2024. aastal ei ole ühegi uut kutsekomisjoni moodustatud. Varasemalt on moodustatud 14 kutsekomisjoni, millest 1 on kutse andja valimise tulemusel tegevuse lõpetanud. Õppeasutustel on kutse andmise õigus 26-le kutsele.</t>
  </si>
  <si>
    <t>2024.a-l väljastati 16 423 kutsetunnistust (neist 5578 kutseõppe tasemeõppe lõpetajaile), 1006 osakutsetunnistust (neist 209 kutseõppe tasemeõppe lõpetajaile) ja 2431 koolilõpudokumendile kantud kutset (neist 928 kutseõppe tasemeõppe lõpetajaile).</t>
  </si>
  <si>
    <r>
      <rPr>
        <sz val="12"/>
        <rFont val="Aptos Narrow"/>
        <family val="2"/>
        <charset val="186"/>
        <scheme val="minor"/>
      </rPr>
      <t>2024. aastal hinnati 11 kutse andja kutseeksamite kvaliteeti. Täpsemalt https://gofile.me/7jShA/dDn5yOSkS
Koostati kokkuvõte kutse andjate 2023. aasta tegevusaruannetest. Täpsemalt</t>
    </r>
    <r>
      <rPr>
        <sz val="12"/>
        <color rgb="FFFF0000"/>
        <rFont val="Aptos Narrow"/>
        <family val="2"/>
        <scheme val="minor"/>
      </rPr>
      <t xml:space="preserve"> </t>
    </r>
    <r>
      <rPr>
        <sz val="12"/>
        <rFont val="Aptos Narrow"/>
        <family val="2"/>
        <charset val="186"/>
        <scheme val="minor"/>
      </rPr>
      <t>https://gofile.me/7jShA/zoW4LrCkT</t>
    </r>
    <r>
      <rPr>
        <sz val="12"/>
        <color rgb="FFFF0000"/>
        <rFont val="Aptos Narrow"/>
        <family val="2"/>
        <scheme val="minor"/>
      </rPr>
      <t xml:space="preserve">
</t>
    </r>
    <r>
      <rPr>
        <sz val="12"/>
        <rFont val="Aptos Narrow"/>
        <family val="2"/>
        <charset val="186"/>
        <scheme val="minor"/>
      </rPr>
      <t xml:space="preserve">
Välja on töötatud töömaailma kutseeksami vaatlusleht, vaata: https://gofile.me/7jShA/Q90ATHj9P ja kutseõppe tasemeõppe lõpetajate kutseeksami vaatlusleht,  https://gofile.me/7jShA/vUDuLqoOr </t>
    </r>
    <r>
      <rPr>
        <sz val="12"/>
        <color rgb="FFFF0000"/>
        <rFont val="Aptos Narrow"/>
        <family val="2"/>
        <scheme val="minor"/>
      </rPr>
      <t xml:space="preserve">
</t>
    </r>
    <r>
      <rPr>
        <sz val="12"/>
        <rFont val="Aptos Narrow"/>
        <family val="2"/>
        <charset val="186"/>
        <scheme val="minor"/>
      </rPr>
      <t>Tehtud on viidud 2023. aasta kvaliteedihindamistel tehtud ettepanekute kokkuvõte ning nende täitmise seire, sh Eesti Õpetajate Liidu haldusjärelevalve järeltegevused.</t>
    </r>
  </si>
  <si>
    <t>Kutse andjal ja kutseõppeasutusel on kohustus kõik eksamid kanda kutseeksamite e-halduskeskkonda. 2024. aastal toimus 32-s kutseõppeasutuses kokku 742 kutseeksamit. Kutset taotles 7699 kutseõppe lõpetajat, kellest eksamil osales 7512 õppurit ja eksami sooritas 6643 õppurit, eksami sooritas seega 87% eksamil osalenutest.
Kutseeksami läbiviimise ja pideva arendamise kulude katmine toimub läbi kutseeksami e-halduskeskkonna automaatselt eksamiga seotud toimingute lõpetamisel keskkonnas. Läbiviimise kulusid on 2024. aastal makstud 698 022 eurot ja pideva arendamise kulusid 143 100 eurot. Kutseeksamite suuremahulise arendamise ja uute kutseeksamite väljatöötamise eest maksti 3200 eurot. </t>
  </si>
  <si>
    <t>Eesmärk/tegevus-suund</t>
  </si>
  <si>
    <t xml:space="preserve">SA Kutsekoda 2024 a majandustegevuse ülevaade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</si>
</sst>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5" x14ac:knownFonts="1">
    <font>
      <sz val="11"/>
      <color theme="1"/>
      <name val="Aptos Narrow"/>
      <family val="2"/>
      <charset val="186"/>
      <scheme val="minor"/>
    </font>
    <font>
      <sz val="11"/>
      <color theme="1"/>
      <name val="Aptos Narrow"/>
      <family val="2"/>
      <charset val="186"/>
      <scheme val="minor"/>
    </font>
    <font>
      <b/>
      <sz val="12"/>
      <color rgb="FF000000"/>
      <name val="Aptos Narrow"/>
      <family val="2"/>
      <scheme val="minor"/>
    </font>
    <font>
      <sz val="12"/>
      <color theme="1"/>
      <name val="Aptos Narrow"/>
      <family val="2"/>
      <scheme val="minor"/>
    </font>
    <font>
      <sz val="12"/>
      <color theme="1"/>
      <name val="Aptos Narrow"/>
      <family val="2"/>
      <charset val="186"/>
      <scheme val="minor"/>
    </font>
    <font>
      <b/>
      <sz val="12"/>
      <name val="Aptos Narrow"/>
      <family val="2"/>
      <scheme val="minor"/>
    </font>
    <font>
      <sz val="12"/>
      <name val="Aptos Narrow"/>
      <family val="2"/>
      <scheme val="minor"/>
    </font>
    <font>
      <sz val="12"/>
      <color rgb="FFFF0000"/>
      <name val="Aptos Narrow"/>
      <family val="2"/>
      <charset val="186"/>
      <scheme val="minor"/>
    </font>
    <font>
      <b/>
      <sz val="12"/>
      <color theme="4"/>
      <name val="Aptos Narrow"/>
      <family val="2"/>
      <charset val="186"/>
      <scheme val="minor"/>
    </font>
    <font>
      <sz val="12"/>
      <color rgb="FF000000"/>
      <name val="Aptos Narrow"/>
      <family val="2"/>
      <scheme val="minor"/>
    </font>
    <font>
      <b/>
      <sz val="12"/>
      <color theme="4"/>
      <name val="Aptos Narrow"/>
      <family val="2"/>
      <scheme val="minor"/>
    </font>
    <font>
      <sz val="12"/>
      <name val="Aptos Narrow"/>
      <family val="2"/>
      <charset val="186"/>
      <scheme val="minor"/>
    </font>
    <font>
      <sz val="12"/>
      <color rgb="FFFF0000"/>
      <name val="Aptos Narrow"/>
      <family val="2"/>
      <scheme val="minor"/>
    </font>
    <font>
      <sz val="12"/>
      <color rgb="FFFF0000"/>
      <name val="Calibri"/>
      <family val="2"/>
    </font>
    <font>
      <sz val="12"/>
      <name val="Calibri"/>
      <family val="2"/>
    </font>
    <font>
      <sz val="12"/>
      <color rgb="FF0070C0"/>
      <name val="Calibri"/>
      <family val="2"/>
    </font>
    <font>
      <b/>
      <sz val="12"/>
      <color theme="4"/>
      <name val="Calibri"/>
      <family val="2"/>
    </font>
    <font>
      <sz val="12"/>
      <color rgb="FF000000"/>
      <name val="Calibri"/>
      <family val="2"/>
    </font>
    <font>
      <b/>
      <sz val="12"/>
      <color theme="1"/>
      <name val="Aptos Narrow"/>
      <family val="2"/>
      <scheme val="minor"/>
    </font>
    <font>
      <b/>
      <sz val="12"/>
      <color rgb="FFFF0000"/>
      <name val="Aptos Narrow"/>
      <family val="2"/>
      <scheme val="minor"/>
    </font>
    <font>
      <sz val="12"/>
      <name val="Calibri"/>
      <family val="2"/>
      <charset val="186"/>
    </font>
    <font>
      <sz val="12"/>
      <name val="Aptos"/>
      <family val="2"/>
    </font>
    <font>
      <b/>
      <sz val="12"/>
      <color theme="4"/>
      <name val="Aptos"/>
      <family val="2"/>
    </font>
    <font>
      <b/>
      <sz val="20"/>
      <color theme="1"/>
      <name val="Aptos Narrow"/>
      <family val="2"/>
      <scheme val="minor"/>
    </font>
    <font>
      <b/>
      <sz val="14"/>
      <color rgb="FF0070C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70">
    <xf numFmtId="0" fontId="0" fillId="0" borderId="0" xfId="0"/>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0" borderId="0" xfId="0" applyFont="1" applyAlignment="1">
      <alignment vertical="top"/>
    </xf>
    <xf numFmtId="164" fontId="3" fillId="0" borderId="0" xfId="1" applyNumberFormat="1" applyFont="1" applyAlignment="1">
      <alignment vertical="top"/>
    </xf>
    <xf numFmtId="0" fontId="4" fillId="0" borderId="0" xfId="0" applyFont="1" applyAlignment="1">
      <alignment vertical="top"/>
    </xf>
    <xf numFmtId="0" fontId="2" fillId="0" borderId="7" xfId="0" applyFont="1" applyBorder="1" applyAlignment="1">
      <alignment horizontal="center" vertical="center" wrapText="1"/>
    </xf>
    <xf numFmtId="0" fontId="7" fillId="0" borderId="1" xfId="0" applyFont="1" applyBorder="1" applyAlignment="1">
      <alignment horizontal="left" vertical="top" wrapText="1"/>
    </xf>
    <xf numFmtId="0" fontId="6" fillId="0" borderId="12" xfId="0" applyFont="1" applyBorder="1" applyAlignment="1">
      <alignment horizontal="left" vertical="top" wrapText="1"/>
    </xf>
    <xf numFmtId="164" fontId="9" fillId="0" borderId="13" xfId="1" applyNumberFormat="1" applyFont="1" applyBorder="1" applyAlignment="1">
      <alignment vertical="top" wrapText="1"/>
    </xf>
    <xf numFmtId="0" fontId="6" fillId="0" borderId="9" xfId="0" applyFont="1" applyBorder="1" applyAlignment="1">
      <alignment horizontal="left" vertical="center" wrapText="1"/>
    </xf>
    <xf numFmtId="0" fontId="6" fillId="0" borderId="1" xfId="0" applyFont="1" applyBorder="1" applyAlignment="1">
      <alignment horizontal="left" vertical="top" wrapText="1"/>
    </xf>
    <xf numFmtId="0" fontId="6" fillId="0" borderId="15" xfId="0" applyFont="1" applyBorder="1" applyAlignment="1">
      <alignment horizontal="left" vertical="top" wrapText="1"/>
    </xf>
    <xf numFmtId="164" fontId="9" fillId="0" borderId="6" xfId="1" applyNumberFormat="1" applyFont="1" applyBorder="1" applyAlignment="1">
      <alignment vertical="top" wrapText="1"/>
    </xf>
    <xf numFmtId="0" fontId="11" fillId="0" borderId="1" xfId="0" applyFont="1" applyBorder="1" applyAlignment="1">
      <alignment horizontal="left" vertical="top" wrapText="1"/>
    </xf>
    <xf numFmtId="0" fontId="6" fillId="0" borderId="16" xfId="0" applyFont="1" applyBorder="1" applyAlignment="1">
      <alignment horizontal="left" vertical="top" wrapText="1"/>
    </xf>
    <xf numFmtId="164" fontId="9" fillId="0" borderId="5" xfId="1" applyNumberFormat="1" applyFont="1" applyBorder="1" applyAlignment="1">
      <alignment vertical="top" wrapText="1"/>
    </xf>
    <xf numFmtId="164" fontId="6" fillId="0" borderId="21" xfId="1" applyNumberFormat="1" applyFont="1" applyBorder="1" applyAlignment="1">
      <alignment vertical="top" wrapText="1"/>
    </xf>
    <xf numFmtId="164" fontId="6" fillId="0" borderId="22" xfId="1" applyNumberFormat="1" applyFont="1" applyBorder="1" applyAlignment="1">
      <alignment vertical="top" wrapText="1"/>
    </xf>
    <xf numFmtId="0" fontId="5" fillId="0" borderId="1" xfId="0" applyFont="1" applyBorder="1" applyAlignment="1">
      <alignment horizontal="center" vertical="center" wrapText="1"/>
    </xf>
    <xf numFmtId="164" fontId="9" fillId="0" borderId="23" xfId="1" applyNumberFormat="1" applyFont="1" applyBorder="1" applyAlignment="1">
      <alignment vertical="top" wrapText="1"/>
    </xf>
    <xf numFmtId="0" fontId="6" fillId="0" borderId="24" xfId="0" applyFont="1" applyBorder="1" applyAlignment="1">
      <alignment horizontal="left" vertical="top" wrapText="1"/>
    </xf>
    <xf numFmtId="164" fontId="9" fillId="0" borderId="25" xfId="1" applyNumberFormat="1" applyFont="1" applyBorder="1" applyAlignment="1">
      <alignment vertical="top" wrapText="1"/>
    </xf>
    <xf numFmtId="0" fontId="2" fillId="0" borderId="1" xfId="0" applyFont="1" applyBorder="1" applyAlignment="1">
      <alignment horizontal="center" vertical="center" wrapText="1"/>
    </xf>
    <xf numFmtId="0" fontId="13" fillId="2" borderId="1" xfId="0" applyFont="1" applyFill="1" applyBorder="1" applyAlignment="1">
      <alignment vertical="center" wrapText="1"/>
    </xf>
    <xf numFmtId="164" fontId="9" fillId="0" borderId="28" xfId="1" applyNumberFormat="1" applyFont="1" applyBorder="1" applyAlignment="1">
      <alignment vertical="top" wrapText="1"/>
    </xf>
    <xf numFmtId="0" fontId="14" fillId="2" borderId="1" xfId="0" applyFont="1" applyFill="1" applyBorder="1" applyAlignment="1">
      <alignment vertical="center" wrapText="1"/>
    </xf>
    <xf numFmtId="164" fontId="9" fillId="0" borderId="29" xfId="1" applyNumberFormat="1" applyFont="1" applyBorder="1" applyAlignment="1">
      <alignment vertical="top" wrapText="1"/>
    </xf>
    <xf numFmtId="0" fontId="3" fillId="0" borderId="2" xfId="0" applyFont="1" applyBorder="1" applyAlignment="1">
      <alignment vertical="center" wrapText="1"/>
    </xf>
    <xf numFmtId="164" fontId="9" fillId="0" borderId="30" xfId="1" applyNumberFormat="1" applyFont="1" applyBorder="1" applyAlignment="1">
      <alignment vertical="top" wrapText="1"/>
    </xf>
    <xf numFmtId="0" fontId="17" fillId="0" borderId="1" xfId="0" applyFont="1" applyBorder="1" applyAlignment="1">
      <alignment vertical="center" wrapText="1"/>
    </xf>
    <xf numFmtId="164" fontId="2" fillId="3" borderId="8" xfId="1" applyNumberFormat="1" applyFont="1" applyFill="1" applyBorder="1" applyAlignment="1">
      <alignment vertical="center" wrapText="1"/>
    </xf>
    <xf numFmtId="0" fontId="4" fillId="0" borderId="0" xfId="0" applyFont="1" applyAlignment="1">
      <alignment vertical="center"/>
    </xf>
    <xf numFmtId="0" fontId="4" fillId="0" borderId="5" xfId="0" applyFont="1" applyBorder="1" applyAlignment="1">
      <alignment vertical="top"/>
    </xf>
    <xf numFmtId="0" fontId="19" fillId="0" borderId="5" xfId="0" applyFont="1" applyBorder="1" applyAlignment="1">
      <alignment vertical="top"/>
    </xf>
    <xf numFmtId="0" fontId="5" fillId="0" borderId="31" xfId="0" applyFont="1" applyBorder="1" applyAlignment="1">
      <alignment horizontal="center" vertical="center" wrapText="1"/>
    </xf>
    <xf numFmtId="0" fontId="5" fillId="0" borderId="31" xfId="0" applyFont="1" applyBorder="1" applyAlignment="1">
      <alignment vertical="center"/>
    </xf>
    <xf numFmtId="0" fontId="3" fillId="0" borderId="32" xfId="0" applyFont="1" applyBorder="1" applyAlignment="1">
      <alignment horizontal="center" vertical="center"/>
    </xf>
    <xf numFmtId="0" fontId="4" fillId="0" borderId="0" xfId="0" applyFont="1" applyAlignment="1">
      <alignment horizontal="center" vertical="center"/>
    </xf>
    <xf numFmtId="0" fontId="5" fillId="0" borderId="21" xfId="0" applyFont="1" applyBorder="1" applyAlignment="1">
      <alignment vertical="top" wrapText="1"/>
    </xf>
    <xf numFmtId="0" fontId="2" fillId="0" borderId="1" xfId="0" applyFont="1" applyBorder="1" applyAlignment="1">
      <alignment vertical="top" wrapText="1"/>
    </xf>
    <xf numFmtId="0" fontId="6" fillId="0" borderId="1" xfId="0" applyFont="1" applyBorder="1" applyAlignment="1">
      <alignment vertical="top" wrapText="1"/>
    </xf>
    <xf numFmtId="0" fontId="6" fillId="0" borderId="34" xfId="0" applyFont="1" applyBorder="1" applyAlignment="1">
      <alignment horizontal="left" vertical="top" wrapText="1"/>
    </xf>
    <xf numFmtId="3" fontId="9" fillId="0" borderId="11" xfId="0" applyNumberFormat="1" applyFont="1" applyBorder="1" applyAlignment="1">
      <alignment vertical="top" wrapText="1"/>
    </xf>
    <xf numFmtId="0" fontId="12" fillId="0" borderId="1" xfId="0" applyFont="1" applyBorder="1" applyAlignment="1">
      <alignment vertical="top" wrapText="1"/>
    </xf>
    <xf numFmtId="3" fontId="9" fillId="0" borderId="1" xfId="0" applyNumberFormat="1" applyFont="1" applyBorder="1" applyAlignment="1">
      <alignment vertical="top" wrapText="1"/>
    </xf>
    <xf numFmtId="3" fontId="9" fillId="0" borderId="26" xfId="0" applyNumberFormat="1" applyFont="1" applyBorder="1" applyAlignment="1">
      <alignment vertical="top" wrapText="1"/>
    </xf>
    <xf numFmtId="0" fontId="11" fillId="0" borderId="1" xfId="0" applyFont="1" applyBorder="1" applyAlignment="1">
      <alignment vertical="top" wrapText="1"/>
    </xf>
    <xf numFmtId="0" fontId="9" fillId="0" borderId="1" xfId="0" applyFont="1" applyBorder="1" applyAlignment="1">
      <alignment vertical="top" wrapText="1"/>
    </xf>
    <xf numFmtId="0" fontId="6" fillId="0" borderId="31" xfId="0" applyFont="1" applyBorder="1" applyAlignment="1">
      <alignment vertical="top" wrapText="1"/>
    </xf>
    <xf numFmtId="43" fontId="3" fillId="0" borderId="33" xfId="1" applyFont="1" applyBorder="1" applyAlignment="1">
      <alignment vertical="top"/>
    </xf>
    <xf numFmtId="0" fontId="6" fillId="2" borderId="1" xfId="0" applyFont="1" applyFill="1" applyBorder="1" applyAlignment="1">
      <alignment vertical="top" wrapText="1"/>
    </xf>
    <xf numFmtId="3" fontId="9" fillId="0" borderId="13" xfId="0" applyNumberFormat="1" applyFont="1" applyBorder="1" applyAlignment="1">
      <alignment vertical="top" wrapText="1"/>
    </xf>
    <xf numFmtId="0" fontId="20" fillId="0" borderId="1" xfId="0" applyFont="1" applyBorder="1" applyAlignment="1">
      <alignment vertical="top" wrapText="1"/>
    </xf>
    <xf numFmtId="0" fontId="21" fillId="0" borderId="1" xfId="0" applyFont="1" applyBorder="1" applyAlignment="1">
      <alignment wrapText="1"/>
    </xf>
    <xf numFmtId="0" fontId="7" fillId="0" borderId="1" xfId="0" applyFont="1" applyBorder="1" applyAlignment="1">
      <alignment vertical="top" wrapText="1"/>
    </xf>
    <xf numFmtId="0" fontId="3" fillId="0" borderId="1" xfId="0" applyFont="1" applyBorder="1" applyAlignment="1">
      <alignment vertical="top" wrapText="1"/>
    </xf>
    <xf numFmtId="3" fontId="9" fillId="0" borderId="17" xfId="0" applyNumberFormat="1" applyFont="1" applyBorder="1" applyAlignment="1">
      <alignment vertical="top" wrapText="1"/>
    </xf>
    <xf numFmtId="3" fontId="9" fillId="0" borderId="29" xfId="0" applyNumberFormat="1" applyFont="1" applyBorder="1" applyAlignment="1">
      <alignment vertical="top" wrapText="1"/>
    </xf>
    <xf numFmtId="0" fontId="3" fillId="0" borderId="1" xfId="0" applyFont="1" applyBorder="1" applyAlignment="1">
      <alignment wrapText="1"/>
    </xf>
    <xf numFmtId="164" fontId="3" fillId="0" borderId="30" xfId="1" applyNumberFormat="1" applyFont="1" applyBorder="1"/>
    <xf numFmtId="3" fontId="9" fillId="0" borderId="28" xfId="0" applyNumberFormat="1" applyFont="1" applyBorder="1" applyAlignment="1">
      <alignment vertical="top" wrapText="1"/>
    </xf>
    <xf numFmtId="3" fontId="9" fillId="0" borderId="18" xfId="0" applyNumberFormat="1" applyFont="1" applyBorder="1" applyAlignment="1">
      <alignment vertical="top" wrapText="1"/>
    </xf>
    <xf numFmtId="0" fontId="9" fillId="0" borderId="21" xfId="0" applyFont="1" applyBorder="1" applyAlignment="1">
      <alignment vertical="top" wrapText="1"/>
    </xf>
    <xf numFmtId="0" fontId="6" fillId="0" borderId="31" xfId="0" applyFont="1" applyBorder="1" applyAlignment="1">
      <alignment horizontal="left" vertical="top" wrapText="1"/>
    </xf>
    <xf numFmtId="164" fontId="3" fillId="0" borderId="33" xfId="1" applyNumberFormat="1" applyFont="1" applyBorder="1"/>
    <xf numFmtId="0" fontId="18" fillId="3" borderId="7" xfId="0" applyFont="1" applyFill="1" applyBorder="1" applyAlignment="1">
      <alignment horizontal="right" vertical="top"/>
    </xf>
    <xf numFmtId="164" fontId="18" fillId="3" borderId="8" xfId="1" applyNumberFormat="1" applyFont="1" applyFill="1" applyBorder="1" applyAlignment="1">
      <alignment vertical="top"/>
    </xf>
    <xf numFmtId="0" fontId="18" fillId="4" borderId="0" xfId="0" applyFont="1" applyFill="1" applyAlignment="1">
      <alignment horizontal="right" vertical="top"/>
    </xf>
    <xf numFmtId="164" fontId="18" fillId="4" borderId="0" xfId="1" applyNumberFormat="1" applyFont="1" applyFill="1" applyAlignment="1">
      <alignment horizontal="right" vertical="top"/>
    </xf>
    <xf numFmtId="0" fontId="4" fillId="0" borderId="1" xfId="0" applyFont="1" applyBorder="1" applyAlignment="1">
      <alignment horizontal="left" vertical="top" wrapText="1"/>
    </xf>
    <xf numFmtId="0" fontId="5" fillId="0" borderId="15" xfId="0" applyFont="1" applyBorder="1" applyAlignment="1">
      <alignment horizontal="center" vertical="top" wrapText="1"/>
    </xf>
    <xf numFmtId="164" fontId="9" fillId="0" borderId="18" xfId="1" applyNumberFormat="1" applyFont="1" applyBorder="1" applyAlignment="1">
      <alignment vertical="top" wrapText="1"/>
    </xf>
    <xf numFmtId="164" fontId="3" fillId="0" borderId="23" xfId="1" applyNumberFormat="1" applyFont="1" applyBorder="1" applyAlignment="1">
      <alignment vertical="top"/>
    </xf>
    <xf numFmtId="164" fontId="3" fillId="0" borderId="25" xfId="1" applyNumberFormat="1" applyFont="1" applyBorder="1" applyAlignment="1">
      <alignment vertical="top"/>
    </xf>
    <xf numFmtId="164" fontId="3" fillId="0" borderId="38" xfId="1" applyNumberFormat="1" applyFont="1" applyBorder="1" applyAlignment="1">
      <alignment vertical="top"/>
    </xf>
    <xf numFmtId="164" fontId="3" fillId="0" borderId="23" xfId="1" applyNumberFormat="1" applyFont="1" applyBorder="1" applyAlignment="1">
      <alignment horizontal="right" vertical="top"/>
    </xf>
    <xf numFmtId="164" fontId="3" fillId="0" borderId="23" xfId="1" applyNumberFormat="1" applyFont="1" applyBorder="1" applyAlignment="1">
      <alignment horizontal="right" vertical="top" wrapText="1"/>
    </xf>
    <xf numFmtId="164" fontId="3" fillId="0" borderId="36" xfId="1" applyNumberFormat="1" applyFont="1" applyBorder="1" applyAlignment="1">
      <alignment vertical="top"/>
    </xf>
    <xf numFmtId="164" fontId="9" fillId="0" borderId="36" xfId="1" applyNumberFormat="1" applyFont="1" applyBorder="1" applyAlignment="1">
      <alignment vertical="top" wrapText="1"/>
    </xf>
    <xf numFmtId="164" fontId="3" fillId="0" borderId="23" xfId="1" applyNumberFormat="1" applyFont="1" applyBorder="1" applyAlignment="1">
      <alignment vertical="center"/>
    </xf>
    <xf numFmtId="0" fontId="9" fillId="3" borderId="14" xfId="0" applyFont="1" applyFill="1" applyBorder="1" applyAlignment="1">
      <alignment horizontal="center" vertical="center" wrapText="1"/>
    </xf>
    <xf numFmtId="164" fontId="2" fillId="3" borderId="39" xfId="1" applyNumberFormat="1" applyFont="1" applyFill="1" applyBorder="1" applyAlignment="1">
      <alignment vertical="center" wrapText="1"/>
    </xf>
    <xf numFmtId="0" fontId="4" fillId="0" borderId="14" xfId="0" applyFont="1" applyBorder="1" applyAlignment="1">
      <alignment vertical="top"/>
    </xf>
    <xf numFmtId="164" fontId="3" fillId="0" borderId="0" xfId="1" applyNumberFormat="1" applyFont="1" applyBorder="1" applyAlignment="1">
      <alignment vertical="top"/>
    </xf>
    <xf numFmtId="164" fontId="2" fillId="0" borderId="36" xfId="1" applyNumberFormat="1" applyFont="1" applyBorder="1" applyAlignment="1">
      <alignment vertical="top" wrapText="1"/>
    </xf>
    <xf numFmtId="0" fontId="18" fillId="0" borderId="14" xfId="0" applyFont="1" applyBorder="1" applyAlignment="1">
      <alignment vertical="top"/>
    </xf>
    <xf numFmtId="0" fontId="5" fillId="0" borderId="0" xfId="0" applyFont="1" applyAlignment="1">
      <alignment vertical="top"/>
    </xf>
    <xf numFmtId="164" fontId="3" fillId="0" borderId="33" xfId="1" applyNumberFormat="1" applyFont="1" applyBorder="1" applyAlignment="1">
      <alignment vertical="center" wrapText="1"/>
    </xf>
    <xf numFmtId="0" fontId="2" fillId="0" borderId="9" xfId="0" applyFont="1" applyBorder="1" applyAlignment="1">
      <alignment horizontal="center" vertical="center" wrapText="1"/>
    </xf>
    <xf numFmtId="3" fontId="9" fillId="0" borderId="30" xfId="0" applyNumberFormat="1" applyFont="1" applyBorder="1" applyAlignment="1">
      <alignment vertical="top" wrapText="1"/>
    </xf>
    <xf numFmtId="164" fontId="4" fillId="0" borderId="25" xfId="1" applyNumberFormat="1" applyFont="1" applyBorder="1" applyAlignment="1">
      <alignment vertical="top"/>
    </xf>
    <xf numFmtId="164" fontId="3" fillId="0" borderId="39" xfId="1" applyNumberFormat="1" applyFont="1" applyBorder="1" applyAlignment="1">
      <alignment vertical="top"/>
    </xf>
    <xf numFmtId="0" fontId="5" fillId="0" borderId="14" xfId="0" applyFont="1" applyBorder="1" applyAlignment="1">
      <alignment horizontal="center" vertical="center" wrapText="1"/>
    </xf>
    <xf numFmtId="0" fontId="18" fillId="0" borderId="9" xfId="0" applyFont="1" applyBorder="1" applyAlignment="1">
      <alignment horizontal="center" vertical="center" wrapText="1"/>
    </xf>
    <xf numFmtId="164" fontId="3" fillId="0" borderId="25" xfId="1" applyNumberFormat="1" applyFont="1" applyBorder="1"/>
    <xf numFmtId="164" fontId="2" fillId="0" borderId="35" xfId="1" applyNumberFormat="1" applyFont="1" applyBorder="1" applyAlignment="1">
      <alignment horizontal="center" vertical="top" wrapText="1"/>
    </xf>
    <xf numFmtId="164" fontId="9" fillId="0" borderId="36" xfId="1" applyNumberFormat="1" applyFont="1" applyBorder="1" applyAlignment="1">
      <alignment horizontal="left" vertical="top" wrapText="1"/>
    </xf>
    <xf numFmtId="164" fontId="9" fillId="0" borderId="39" xfId="1" applyNumberFormat="1" applyFont="1" applyBorder="1" applyAlignment="1">
      <alignment vertical="top" wrapText="1"/>
    </xf>
    <xf numFmtId="0" fontId="4" fillId="3" borderId="20" xfId="0" applyFont="1" applyFill="1" applyBorder="1" applyAlignment="1">
      <alignment vertical="top"/>
    </xf>
    <xf numFmtId="0" fontId="18" fillId="3" borderId="26" xfId="0" applyFont="1" applyFill="1" applyBorder="1" applyAlignment="1">
      <alignment horizontal="right" vertical="top"/>
    </xf>
    <xf numFmtId="164" fontId="18" fillId="3" borderId="39" xfId="1" applyNumberFormat="1" applyFont="1" applyFill="1" applyBorder="1" applyAlignment="1">
      <alignment vertical="top"/>
    </xf>
    <xf numFmtId="0" fontId="18" fillId="0" borderId="1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7" xfId="0" applyFont="1" applyBorder="1" applyAlignment="1">
      <alignment horizontal="center" vertical="top" wrapText="1"/>
    </xf>
    <xf numFmtId="0" fontId="18" fillId="0" borderId="8" xfId="0" applyFont="1" applyBorder="1" applyAlignment="1">
      <alignment horizontal="center" vertical="top" wrapText="1"/>
    </xf>
    <xf numFmtId="0" fontId="18" fillId="0" borderId="39" xfId="0" applyFont="1" applyBorder="1" applyAlignment="1">
      <alignment horizontal="center" vertical="top" wrapText="1"/>
    </xf>
    <xf numFmtId="0" fontId="18" fillId="0" borderId="9" xfId="0" applyFont="1" applyBorder="1" applyAlignment="1">
      <alignment horizontal="center" vertical="center"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39" xfId="0" applyFont="1" applyBorder="1" applyAlignment="1">
      <alignment horizontal="center" vertical="top"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3" xfId="0" applyFont="1" applyBorder="1" applyAlignment="1">
      <alignment horizontal="center" vertical="top"/>
    </xf>
    <xf numFmtId="0" fontId="3" fillId="0" borderId="35" xfId="0" applyFont="1" applyBorder="1" applyAlignment="1">
      <alignment horizontal="center" vertical="top"/>
    </xf>
    <xf numFmtId="0" fontId="3" fillId="0" borderId="14" xfId="0" applyFont="1" applyBorder="1" applyAlignment="1">
      <alignment horizontal="center" vertical="top"/>
    </xf>
    <xf numFmtId="0" fontId="3" fillId="0" borderId="36" xfId="0" applyFont="1" applyBorder="1" applyAlignment="1">
      <alignment horizontal="center" vertical="top"/>
    </xf>
    <xf numFmtId="0" fontId="3" fillId="0" borderId="20" xfId="0" applyFont="1" applyBorder="1" applyAlignment="1">
      <alignment horizontal="center" vertical="top"/>
    </xf>
    <xf numFmtId="0" fontId="3" fillId="0" borderId="37" xfId="0" applyFont="1" applyBorder="1" applyAlignment="1">
      <alignment horizontal="center" vertical="top"/>
    </xf>
    <xf numFmtId="164" fontId="3" fillId="0" borderId="23" xfId="1" applyNumberFormat="1" applyFont="1" applyBorder="1" applyAlignment="1">
      <alignment horizontal="center" vertical="top"/>
    </xf>
    <xf numFmtId="164" fontId="3" fillId="0" borderId="25" xfId="1" applyNumberFormat="1" applyFont="1" applyBorder="1" applyAlignment="1">
      <alignment horizontal="center" vertical="top"/>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14" xfId="0" applyFont="1" applyBorder="1" applyAlignment="1">
      <alignment horizontal="center" vertical="top" wrapText="1"/>
    </xf>
    <xf numFmtId="0" fontId="3" fillId="0" borderId="0" xfId="0" applyFont="1" applyAlignment="1">
      <alignment horizontal="center" vertical="top" wrapText="1"/>
    </xf>
    <xf numFmtId="0" fontId="3" fillId="0" borderId="20" xfId="0" applyFont="1" applyBorder="1" applyAlignment="1">
      <alignment horizontal="center" vertical="top" wrapText="1"/>
    </xf>
    <xf numFmtId="0" fontId="3" fillId="0" borderId="27" xfId="0" applyFont="1" applyBorder="1" applyAlignment="1">
      <alignment horizontal="center" vertical="top" wrapText="1"/>
    </xf>
    <xf numFmtId="0" fontId="18" fillId="0" borderId="7" xfId="0" applyFont="1" applyBorder="1" applyAlignment="1">
      <alignment horizontal="center" vertical="top"/>
    </xf>
    <xf numFmtId="0" fontId="18" fillId="0" borderId="8" xfId="0" applyFont="1" applyBorder="1" applyAlignment="1">
      <alignment horizontal="center" vertical="top"/>
    </xf>
    <xf numFmtId="0" fontId="18" fillId="0" borderId="35" xfId="0" applyFont="1" applyBorder="1" applyAlignment="1">
      <alignment horizontal="center" vertical="top"/>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14" xfId="0" applyFont="1" applyBorder="1" applyAlignment="1">
      <alignment horizontal="center" vertical="top" wrapText="1"/>
    </xf>
    <xf numFmtId="0" fontId="9" fillId="0" borderId="0" xfId="0" applyFont="1" applyAlignment="1">
      <alignment horizontal="center" vertical="top" wrapText="1"/>
    </xf>
    <xf numFmtId="0" fontId="9" fillId="0" borderId="20" xfId="0" applyFont="1" applyBorder="1" applyAlignment="1">
      <alignment horizontal="center" vertical="top" wrapText="1"/>
    </xf>
    <xf numFmtId="0" fontId="9" fillId="0" borderId="27"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39" xfId="0" applyFont="1" applyBorder="1" applyAlignment="1">
      <alignment horizontal="center" vertical="top" wrapText="1"/>
    </xf>
    <xf numFmtId="0" fontId="6" fillId="0" borderId="14" xfId="0" applyFont="1" applyBorder="1" applyAlignment="1">
      <alignment horizontal="center" vertical="top" wrapText="1"/>
    </xf>
    <xf numFmtId="0" fontId="6" fillId="0" borderId="0" xfId="0" applyFont="1" applyAlignment="1">
      <alignment horizontal="center" vertical="top" wrapText="1"/>
    </xf>
    <xf numFmtId="0" fontId="6" fillId="0" borderId="20" xfId="0" applyFont="1" applyBorder="1" applyAlignment="1">
      <alignment horizontal="center" vertical="top" wrapText="1"/>
    </xf>
    <xf numFmtId="0" fontId="6" fillId="0" borderId="27" xfId="0" applyFont="1" applyBorder="1" applyAlignment="1">
      <alignment horizontal="center"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9" xfId="0" applyFont="1" applyBorder="1" applyAlignment="1">
      <alignment horizontal="center" vertical="center" wrapText="1"/>
    </xf>
    <xf numFmtId="0" fontId="9" fillId="0" borderId="9" xfId="0" applyFont="1" applyBorder="1" applyAlignment="1">
      <alignment horizontal="left" vertical="center" wrapText="1"/>
    </xf>
    <xf numFmtId="0" fontId="9" fillId="0" borderId="21" xfId="0" applyFont="1" applyBorder="1" applyAlignment="1">
      <alignment horizontal="left" vertical="center" wrapText="1"/>
    </xf>
    <xf numFmtId="0" fontId="9" fillId="0" borderId="10" xfId="0" applyFont="1" applyBorder="1" applyAlignment="1">
      <alignment horizontal="left" vertical="center" wrapText="1"/>
    </xf>
    <xf numFmtId="0" fontId="5" fillId="0" borderId="12" xfId="0" applyFont="1" applyBorder="1" applyAlignment="1">
      <alignment horizontal="center" vertical="top" wrapText="1"/>
    </xf>
    <xf numFmtId="0" fontId="5" fillId="0" borderId="19" xfId="0" applyFont="1" applyBorder="1" applyAlignment="1">
      <alignment horizontal="center" vertical="top" wrapText="1"/>
    </xf>
    <xf numFmtId="0" fontId="5" fillId="0" borderId="28" xfId="0" applyFont="1" applyBorder="1" applyAlignment="1">
      <alignment horizontal="center" vertical="top" wrapText="1"/>
    </xf>
    <xf numFmtId="164" fontId="2" fillId="0" borderId="7" xfId="1" applyNumberFormat="1" applyFont="1" applyBorder="1" applyAlignment="1">
      <alignment horizontal="center" vertical="top" wrapText="1"/>
    </xf>
    <xf numFmtId="164" fontId="2" fillId="0" borderId="8" xfId="1" applyNumberFormat="1" applyFont="1" applyBorder="1" applyAlignment="1">
      <alignment horizontal="center" vertical="top" wrapText="1"/>
    </xf>
    <xf numFmtId="164" fontId="2" fillId="0" borderId="39" xfId="1" applyNumberFormat="1" applyFont="1" applyBorder="1" applyAlignment="1">
      <alignment horizontal="center" vertical="top"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21" xfId="0" applyFont="1" applyBorder="1" applyAlignment="1">
      <alignment horizontal="left" vertical="center" wrapText="1"/>
    </xf>
    <xf numFmtId="164" fontId="9" fillId="0" borderId="11" xfId="1" applyNumberFormat="1" applyFont="1" applyBorder="1" applyAlignment="1">
      <alignment vertical="top" wrapText="1"/>
    </xf>
    <xf numFmtId="164" fontId="4" fillId="0" borderId="17" xfId="1" applyNumberFormat="1" applyFont="1" applyBorder="1" applyAlignment="1">
      <alignment vertical="top"/>
    </xf>
    <xf numFmtId="0" fontId="23" fillId="0" borderId="0" xfId="0" applyFont="1" applyBorder="1" applyAlignment="1">
      <alignment vertical="center"/>
    </xf>
    <xf numFmtId="0" fontId="23" fillId="0" borderId="40" xfId="0" applyFont="1" applyBorder="1" applyAlignment="1">
      <alignment horizontal="center" vertical="center"/>
    </xf>
    <xf numFmtId="0" fontId="6" fillId="0" borderId="0" xfId="0" applyFont="1" applyBorder="1" applyAlignment="1">
      <alignment horizontal="center" vertical="top"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164" fontId="24" fillId="0" borderId="40" xfId="1" applyNumberFormat="1"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D8BD-5EBD-41DE-85F9-2637AB8BE64F}">
  <dimension ref="A1:F71"/>
  <sheetViews>
    <sheetView tabSelected="1" zoomScale="40" zoomScaleNormal="40" workbookViewId="0">
      <selection activeCell="C25" sqref="C25:D32"/>
    </sheetView>
  </sheetViews>
  <sheetFormatPr defaultColWidth="8.54296875" defaultRowHeight="16" x14ac:dyDescent="0.35"/>
  <cols>
    <col min="1" max="1" width="18.54296875" style="5" customWidth="1"/>
    <col min="2" max="2" width="255.54296875" style="5" customWidth="1"/>
    <col min="3" max="3" width="19.54296875" style="3" customWidth="1"/>
    <col min="4" max="4" width="21.81640625" style="4" customWidth="1"/>
    <col min="5" max="5" width="20.1796875" style="4" customWidth="1"/>
    <col min="6" max="16384" width="8.54296875" style="5"/>
  </cols>
  <sheetData>
    <row r="1" spans="1:6" ht="55" customHeight="1" thickBot="1" x14ac:dyDescent="0.4">
      <c r="A1" s="71" t="s">
        <v>84</v>
      </c>
      <c r="B1" s="165" t="s">
        <v>85</v>
      </c>
      <c r="C1" s="167" t="s">
        <v>0</v>
      </c>
      <c r="D1" s="168"/>
      <c r="E1" s="169" t="s">
        <v>1</v>
      </c>
      <c r="F1" s="164"/>
    </row>
    <row r="2" spans="1:6" ht="32" x14ac:dyDescent="0.35">
      <c r="A2" s="159" t="s">
        <v>2</v>
      </c>
      <c r="B2" s="70" t="s">
        <v>75</v>
      </c>
      <c r="C2" s="42" t="s">
        <v>3</v>
      </c>
      <c r="D2" s="162">
        <f>SUM(D3:D4)</f>
        <v>523457</v>
      </c>
      <c r="E2" s="163">
        <f>SUM(E3:E4)</f>
        <v>525294.86</v>
      </c>
    </row>
    <row r="3" spans="1:6" ht="48" x14ac:dyDescent="0.35">
      <c r="A3" s="160"/>
      <c r="B3" s="11" t="s">
        <v>76</v>
      </c>
      <c r="C3" s="12" t="s">
        <v>4</v>
      </c>
      <c r="D3" s="13">
        <v>378650</v>
      </c>
      <c r="E3" s="72">
        <v>381870.79</v>
      </c>
    </row>
    <row r="4" spans="1:6" x14ac:dyDescent="0.35">
      <c r="A4" s="160"/>
      <c r="B4" s="14" t="s">
        <v>77</v>
      </c>
      <c r="C4" s="15" t="s">
        <v>5</v>
      </c>
      <c r="D4" s="16">
        <f>129807+15000</f>
        <v>144807</v>
      </c>
      <c r="E4" s="27">
        <v>143424.07000000004</v>
      </c>
    </row>
    <row r="5" spans="1:6" x14ac:dyDescent="0.35">
      <c r="A5" s="160"/>
      <c r="B5" s="14" t="s">
        <v>6</v>
      </c>
      <c r="C5" s="143"/>
      <c r="D5" s="166"/>
      <c r="E5" s="73"/>
    </row>
    <row r="6" spans="1:6" x14ac:dyDescent="0.35">
      <c r="A6" s="160"/>
      <c r="B6" s="11" t="s">
        <v>78</v>
      </c>
      <c r="C6" s="143"/>
      <c r="D6" s="166"/>
      <c r="E6" s="73"/>
    </row>
    <row r="7" spans="1:6" ht="32" x14ac:dyDescent="0.35">
      <c r="A7" s="160"/>
      <c r="B7" s="14" t="s">
        <v>79</v>
      </c>
      <c r="C7" s="143"/>
      <c r="D7" s="166"/>
      <c r="E7" s="73"/>
    </row>
    <row r="8" spans="1:6" x14ac:dyDescent="0.35">
      <c r="A8" s="160"/>
      <c r="B8" s="70" t="s">
        <v>80</v>
      </c>
      <c r="C8" s="143"/>
      <c r="D8" s="166"/>
      <c r="E8" s="73"/>
    </row>
    <row r="9" spans="1:6" x14ac:dyDescent="0.35">
      <c r="A9" s="160"/>
      <c r="B9" s="11" t="s">
        <v>81</v>
      </c>
      <c r="C9" s="143"/>
      <c r="D9" s="166"/>
      <c r="E9" s="73"/>
    </row>
    <row r="10" spans="1:6" ht="96.5" thickBot="1" x14ac:dyDescent="0.4">
      <c r="A10" s="160"/>
      <c r="B10" s="7" t="s">
        <v>82</v>
      </c>
      <c r="C10" s="145"/>
      <c r="D10" s="146"/>
      <c r="E10" s="74"/>
    </row>
    <row r="11" spans="1:6" x14ac:dyDescent="0.35">
      <c r="A11" s="160"/>
      <c r="B11" s="11"/>
      <c r="C11" s="153" t="s">
        <v>7</v>
      </c>
      <c r="D11" s="154"/>
      <c r="E11" s="155"/>
    </row>
    <row r="12" spans="1:6" ht="80.5" thickBot="1" x14ac:dyDescent="0.4">
      <c r="A12" s="161"/>
      <c r="B12" s="11" t="s">
        <v>83</v>
      </c>
      <c r="C12" s="17"/>
      <c r="D12" s="18">
        <v>857000</v>
      </c>
      <c r="E12" s="74">
        <v>844322</v>
      </c>
    </row>
    <row r="13" spans="1:6" ht="16.5" thickBot="1" x14ac:dyDescent="0.4">
      <c r="A13" s="10"/>
      <c r="B13" s="19"/>
      <c r="C13" s="156" t="s">
        <v>8</v>
      </c>
      <c r="D13" s="157"/>
      <c r="E13" s="158"/>
    </row>
    <row r="14" spans="1:6" ht="201" customHeight="1" x14ac:dyDescent="0.35">
      <c r="A14" s="152" t="s">
        <v>9</v>
      </c>
      <c r="B14" s="14" t="s">
        <v>45</v>
      </c>
      <c r="C14" s="8" t="s">
        <v>3</v>
      </c>
      <c r="D14" s="9">
        <v>82831</v>
      </c>
      <c r="E14" s="75">
        <v>82831</v>
      </c>
    </row>
    <row r="15" spans="1:6" x14ac:dyDescent="0.35">
      <c r="A15" s="150"/>
      <c r="B15" s="14" t="s">
        <v>46</v>
      </c>
      <c r="C15" s="15" t="s">
        <v>10</v>
      </c>
      <c r="D15" s="20">
        <f>D14*80%</f>
        <v>66264.800000000003</v>
      </c>
      <c r="E15" s="20">
        <f>E14*80%</f>
        <v>66264.800000000003</v>
      </c>
    </row>
    <row r="16" spans="1:6" ht="32.5" thickBot="1" x14ac:dyDescent="0.4">
      <c r="A16" s="150"/>
      <c r="B16" s="14" t="s">
        <v>47</v>
      </c>
      <c r="C16" s="21" t="s">
        <v>11</v>
      </c>
      <c r="D16" s="22">
        <f>D14*20%</f>
        <v>16566.2</v>
      </c>
      <c r="E16" s="22">
        <f>E14*20%</f>
        <v>16566.2</v>
      </c>
    </row>
    <row r="17" spans="1:5" ht="78" customHeight="1" x14ac:dyDescent="0.35">
      <c r="A17" s="150"/>
      <c r="B17" s="14" t="s">
        <v>48</v>
      </c>
      <c r="C17" s="143"/>
      <c r="D17" s="144"/>
      <c r="E17" s="76" t="s">
        <v>12</v>
      </c>
    </row>
    <row r="18" spans="1:5" ht="48" x14ac:dyDescent="0.35">
      <c r="A18" s="150"/>
      <c r="B18" s="14" t="s">
        <v>49</v>
      </c>
      <c r="C18" s="143"/>
      <c r="D18" s="144"/>
      <c r="E18" s="77" t="s">
        <v>13</v>
      </c>
    </row>
    <row r="19" spans="1:5" x14ac:dyDescent="0.35">
      <c r="A19" s="150"/>
      <c r="B19" s="11" t="s">
        <v>14</v>
      </c>
      <c r="C19" s="143"/>
      <c r="D19" s="144"/>
      <c r="E19" s="73"/>
    </row>
    <row r="20" spans="1:5" ht="32.5" thickBot="1" x14ac:dyDescent="0.4">
      <c r="A20" s="151"/>
      <c r="B20" s="11" t="s">
        <v>50</v>
      </c>
      <c r="C20" s="145"/>
      <c r="D20" s="146"/>
      <c r="E20" s="74"/>
    </row>
    <row r="21" spans="1:5" ht="16.5" thickBot="1" x14ac:dyDescent="0.4">
      <c r="A21" s="6" t="s">
        <v>15</v>
      </c>
      <c r="B21" s="23"/>
      <c r="C21" s="147" t="s">
        <v>16</v>
      </c>
      <c r="D21" s="148"/>
      <c r="E21" s="149"/>
    </row>
    <row r="22" spans="1:5" ht="32" x14ac:dyDescent="0.35">
      <c r="A22" s="150" t="s">
        <v>17</v>
      </c>
      <c r="B22" s="24" t="s">
        <v>51</v>
      </c>
      <c r="C22" s="8" t="s">
        <v>3</v>
      </c>
      <c r="D22" s="25">
        <f>SUM(D23:D24)</f>
        <v>141721</v>
      </c>
      <c r="E22" s="78">
        <v>180797.53</v>
      </c>
    </row>
    <row r="23" spans="1:5" ht="62" x14ac:dyDescent="0.35">
      <c r="A23" s="150"/>
      <c r="B23" s="26" t="s">
        <v>52</v>
      </c>
      <c r="C23" s="15" t="s">
        <v>10</v>
      </c>
      <c r="D23" s="27">
        <v>96522</v>
      </c>
      <c r="E23" s="79">
        <v>135598.14749999999</v>
      </c>
    </row>
    <row r="24" spans="1:5" ht="32.5" thickBot="1" x14ac:dyDescent="0.4">
      <c r="A24" s="150"/>
      <c r="B24" s="28" t="s">
        <v>18</v>
      </c>
      <c r="C24" s="21" t="s">
        <v>11</v>
      </c>
      <c r="D24" s="29">
        <v>45199</v>
      </c>
      <c r="E24" s="79">
        <v>45199.382500000007</v>
      </c>
    </row>
    <row r="25" spans="1:5" ht="31" x14ac:dyDescent="0.35">
      <c r="A25" s="150"/>
      <c r="B25" s="26" t="s">
        <v>19</v>
      </c>
      <c r="C25" s="122"/>
      <c r="D25" s="123"/>
      <c r="E25" s="76" t="s">
        <v>20</v>
      </c>
    </row>
    <row r="26" spans="1:5" ht="62" x14ac:dyDescent="0.35">
      <c r="A26" s="150"/>
      <c r="B26" s="26" t="s">
        <v>21</v>
      </c>
      <c r="C26" s="124"/>
      <c r="D26" s="125"/>
      <c r="E26" s="77" t="s">
        <v>22</v>
      </c>
    </row>
    <row r="27" spans="1:5" ht="31" x14ac:dyDescent="0.35">
      <c r="A27" s="150"/>
      <c r="B27" s="26" t="s">
        <v>53</v>
      </c>
      <c r="C27" s="124"/>
      <c r="D27" s="125"/>
      <c r="E27" s="73"/>
    </row>
    <row r="28" spans="1:5" x14ac:dyDescent="0.35">
      <c r="A28" s="150"/>
      <c r="B28" s="30" t="s">
        <v>23</v>
      </c>
      <c r="C28" s="124"/>
      <c r="D28" s="125"/>
      <c r="E28" s="73"/>
    </row>
    <row r="29" spans="1:5" ht="31" x14ac:dyDescent="0.35">
      <c r="A29" s="150"/>
      <c r="B29" s="26" t="s">
        <v>54</v>
      </c>
      <c r="C29" s="124"/>
      <c r="D29" s="125"/>
      <c r="E29" s="80"/>
    </row>
    <row r="30" spans="1:5" ht="201.5" x14ac:dyDescent="0.35">
      <c r="A30" s="150"/>
      <c r="B30" s="24" t="s">
        <v>55</v>
      </c>
      <c r="C30" s="124"/>
      <c r="D30" s="125"/>
      <c r="E30" s="73"/>
    </row>
    <row r="31" spans="1:5" ht="46.5" x14ac:dyDescent="0.35">
      <c r="A31" s="150"/>
      <c r="B31" s="26" t="s">
        <v>24</v>
      </c>
      <c r="C31" s="124"/>
      <c r="D31" s="125"/>
      <c r="E31" s="73"/>
    </row>
    <row r="32" spans="1:5" ht="78" thickBot="1" x14ac:dyDescent="0.4">
      <c r="A32" s="151"/>
      <c r="B32" s="24" t="s">
        <v>56</v>
      </c>
      <c r="C32" s="126"/>
      <c r="D32" s="127"/>
      <c r="E32" s="74"/>
    </row>
    <row r="33" spans="1:5" s="32" customFormat="1" ht="16.5" thickBot="1" x14ac:dyDescent="0.4">
      <c r="A33" s="81"/>
      <c r="B33" s="1"/>
      <c r="C33" s="2"/>
      <c r="D33" s="31">
        <f>D24+D16+D12+D2</f>
        <v>1442222.2</v>
      </c>
      <c r="E33" s="82">
        <f>E24+E16+E12+E2</f>
        <v>1431382.4424999999</v>
      </c>
    </row>
    <row r="34" spans="1:5" x14ac:dyDescent="0.35">
      <c r="A34" s="83"/>
      <c r="B34" s="33"/>
      <c r="D34" s="84"/>
      <c r="E34" s="85"/>
    </row>
    <row r="35" spans="1:5" ht="16.5" thickBot="1" x14ac:dyDescent="0.4">
      <c r="A35" s="86" t="s">
        <v>25</v>
      </c>
      <c r="B35" s="34"/>
      <c r="C35" s="87"/>
      <c r="D35" s="87"/>
      <c r="E35" s="78"/>
    </row>
    <row r="36" spans="1:5" s="38" customFormat="1" ht="48.5" thickBot="1" x14ac:dyDescent="0.4">
      <c r="A36" s="35" t="s">
        <v>26</v>
      </c>
      <c r="B36" s="23"/>
      <c r="C36" s="36" t="s">
        <v>25</v>
      </c>
      <c r="D36" s="37"/>
      <c r="E36" s="88" t="s">
        <v>27</v>
      </c>
    </row>
    <row r="37" spans="1:5" ht="16.5" thickBot="1" x14ac:dyDescent="0.4">
      <c r="A37" s="39"/>
      <c r="B37" s="40"/>
      <c r="C37" s="128" t="s">
        <v>28</v>
      </c>
      <c r="D37" s="129"/>
      <c r="E37" s="130"/>
    </row>
    <row r="38" spans="1:5" ht="96.5" customHeight="1" x14ac:dyDescent="0.35">
      <c r="A38" s="131" t="s">
        <v>29</v>
      </c>
      <c r="B38" s="41" t="s">
        <v>57</v>
      </c>
      <c r="C38" s="42" t="s">
        <v>3</v>
      </c>
      <c r="D38" s="43">
        <v>856290</v>
      </c>
      <c r="E38" s="57">
        <f>SUM(E39:E40)</f>
        <v>715646.47</v>
      </c>
    </row>
    <row r="39" spans="1:5" ht="48" x14ac:dyDescent="0.35">
      <c r="A39" s="132"/>
      <c r="B39" s="44" t="s">
        <v>58</v>
      </c>
      <c r="C39" s="15" t="s">
        <v>4</v>
      </c>
      <c r="D39" s="45">
        <v>687790</v>
      </c>
      <c r="E39" s="58">
        <v>640870.22</v>
      </c>
    </row>
    <row r="40" spans="1:5" ht="112.5" thickBot="1" x14ac:dyDescent="0.4">
      <c r="A40" s="132"/>
      <c r="B40" s="41" t="s">
        <v>59</v>
      </c>
      <c r="C40" s="21" t="s">
        <v>5</v>
      </c>
      <c r="D40" s="46">
        <v>168500</v>
      </c>
      <c r="E40" s="90">
        <v>74776.25</v>
      </c>
    </row>
    <row r="41" spans="1:5" ht="32" x14ac:dyDescent="0.35">
      <c r="A41" s="132"/>
      <c r="B41" s="41" t="s">
        <v>30</v>
      </c>
      <c r="C41" s="134"/>
      <c r="D41" s="135"/>
      <c r="E41" s="73"/>
    </row>
    <row r="42" spans="1:5" ht="48" x14ac:dyDescent="0.35">
      <c r="A42" s="132"/>
      <c r="B42" s="41" t="s">
        <v>60</v>
      </c>
      <c r="C42" s="136"/>
      <c r="D42" s="137"/>
      <c r="E42" s="73"/>
    </row>
    <row r="43" spans="1:5" ht="96.5" thickBot="1" x14ac:dyDescent="0.4">
      <c r="A43" s="133"/>
      <c r="B43" s="47" t="s">
        <v>61</v>
      </c>
      <c r="C43" s="138"/>
      <c r="D43" s="139"/>
      <c r="E43" s="91"/>
    </row>
    <row r="44" spans="1:5" ht="16.5" thickBot="1" x14ac:dyDescent="0.4">
      <c r="A44" s="89"/>
      <c r="B44" s="48"/>
      <c r="C44" s="140" t="s">
        <v>31</v>
      </c>
      <c r="D44" s="141"/>
      <c r="E44" s="142"/>
    </row>
    <row r="45" spans="1:5" ht="16.5" thickBot="1" x14ac:dyDescent="0.4">
      <c r="A45" s="111" t="s">
        <v>32</v>
      </c>
      <c r="B45" s="41"/>
      <c r="C45" s="49"/>
      <c r="D45" s="50">
        <v>40000</v>
      </c>
      <c r="E45" s="92">
        <v>10822.71</v>
      </c>
    </row>
    <row r="46" spans="1:5" ht="16.5" thickBot="1" x14ac:dyDescent="0.4">
      <c r="A46" s="112"/>
      <c r="B46" s="41"/>
      <c r="C46" s="108" t="s">
        <v>33</v>
      </c>
      <c r="D46" s="109"/>
      <c r="E46" s="110"/>
    </row>
    <row r="47" spans="1:5" ht="32" x14ac:dyDescent="0.35">
      <c r="A47" s="112"/>
      <c r="B47" s="51" t="s">
        <v>62</v>
      </c>
      <c r="C47" s="8" t="s">
        <v>3</v>
      </c>
      <c r="D47" s="52">
        <v>682280</v>
      </c>
      <c r="E47" s="61">
        <f>SUM(E48:E49)</f>
        <v>645212.68000000005</v>
      </c>
    </row>
    <row r="48" spans="1:5" x14ac:dyDescent="0.35">
      <c r="A48" s="112"/>
      <c r="B48" s="47" t="s">
        <v>63</v>
      </c>
      <c r="C48" s="15" t="s">
        <v>4</v>
      </c>
      <c r="D48" s="45">
        <v>420280</v>
      </c>
      <c r="E48" s="58">
        <v>386501.53</v>
      </c>
    </row>
    <row r="49" spans="1:5" ht="16.5" thickBot="1" x14ac:dyDescent="0.4">
      <c r="A49" s="112"/>
      <c r="B49" s="47" t="s">
        <v>64</v>
      </c>
      <c r="C49" s="21" t="s">
        <v>5</v>
      </c>
      <c r="D49" s="46">
        <v>262000</v>
      </c>
      <c r="E49" s="90">
        <v>258711.15</v>
      </c>
    </row>
    <row r="50" spans="1:5" x14ac:dyDescent="0.35">
      <c r="A50" s="112"/>
      <c r="B50" s="53" t="s">
        <v>65</v>
      </c>
      <c r="C50" s="114"/>
      <c r="D50" s="115"/>
      <c r="E50" s="120" t="s">
        <v>34</v>
      </c>
    </row>
    <row r="51" spans="1:5" ht="48" x14ac:dyDescent="0.35">
      <c r="A51" s="112"/>
      <c r="B51" s="41" t="s">
        <v>66</v>
      </c>
      <c r="C51" s="116"/>
      <c r="D51" s="117"/>
      <c r="E51" s="120"/>
    </row>
    <row r="52" spans="1:5" ht="32" x14ac:dyDescent="0.4">
      <c r="A52" s="112"/>
      <c r="B52" s="54" t="s">
        <v>67</v>
      </c>
      <c r="C52" s="116"/>
      <c r="D52" s="117"/>
      <c r="E52" s="120"/>
    </row>
    <row r="53" spans="1:5" x14ac:dyDescent="0.35">
      <c r="A53" s="112"/>
      <c r="B53" s="55" t="s">
        <v>68</v>
      </c>
      <c r="C53" s="116"/>
      <c r="D53" s="117"/>
      <c r="E53" s="120"/>
    </row>
    <row r="54" spans="1:5" ht="64" x14ac:dyDescent="0.35">
      <c r="A54" s="112"/>
      <c r="B54" s="44" t="s">
        <v>69</v>
      </c>
      <c r="C54" s="116"/>
      <c r="D54" s="117"/>
      <c r="E54" s="120"/>
    </row>
    <row r="55" spans="1:5" ht="32" x14ac:dyDescent="0.35">
      <c r="A55" s="112"/>
      <c r="B55" s="47" t="s">
        <v>70</v>
      </c>
      <c r="C55" s="116"/>
      <c r="D55" s="117"/>
      <c r="E55" s="120"/>
    </row>
    <row r="56" spans="1:5" ht="32" x14ac:dyDescent="0.35">
      <c r="A56" s="112"/>
      <c r="B56" s="47" t="s">
        <v>71</v>
      </c>
      <c r="C56" s="116"/>
      <c r="D56" s="117"/>
      <c r="E56" s="120"/>
    </row>
    <row r="57" spans="1:5" ht="32.5" thickBot="1" x14ac:dyDescent="0.4">
      <c r="A57" s="113"/>
      <c r="B57" s="47" t="s">
        <v>72</v>
      </c>
      <c r="C57" s="118"/>
      <c r="D57" s="119"/>
      <c r="E57" s="121"/>
    </row>
    <row r="58" spans="1:5" ht="16.5" thickBot="1" x14ac:dyDescent="0.4">
      <c r="A58" s="93"/>
      <c r="B58" s="56"/>
      <c r="C58" s="104" t="s">
        <v>35</v>
      </c>
      <c r="D58" s="105"/>
      <c r="E58" s="106"/>
    </row>
    <row r="59" spans="1:5" ht="32" x14ac:dyDescent="0.35">
      <c r="A59" s="102" t="s">
        <v>36</v>
      </c>
      <c r="B59" s="41" t="s">
        <v>73</v>
      </c>
      <c r="C59" s="42" t="s">
        <v>3</v>
      </c>
      <c r="D59" s="57">
        <v>911550</v>
      </c>
      <c r="E59" s="75">
        <f>SUM(E60:E61)</f>
        <v>426516.67</v>
      </c>
    </row>
    <row r="60" spans="1:5" ht="48" x14ac:dyDescent="0.35">
      <c r="A60" s="107"/>
      <c r="B60" s="47" t="s">
        <v>74</v>
      </c>
      <c r="C60" s="15" t="s">
        <v>4</v>
      </c>
      <c r="D60" s="58">
        <v>63550</v>
      </c>
      <c r="E60" s="20">
        <v>57964.55</v>
      </c>
    </row>
    <row r="61" spans="1:5" ht="32.5" thickBot="1" x14ac:dyDescent="0.45">
      <c r="A61" s="103"/>
      <c r="B61" s="59" t="s">
        <v>37</v>
      </c>
      <c r="C61" s="21" t="s">
        <v>5</v>
      </c>
      <c r="D61" s="60">
        <v>848000</v>
      </c>
      <c r="E61" s="95">
        <v>368552.12</v>
      </c>
    </row>
    <row r="62" spans="1:5" ht="16.5" thickBot="1" x14ac:dyDescent="0.4">
      <c r="A62" s="94"/>
      <c r="B62" s="56"/>
      <c r="C62" s="108" t="s">
        <v>38</v>
      </c>
      <c r="D62" s="109"/>
      <c r="E62" s="110"/>
    </row>
    <row r="63" spans="1:5" ht="32" x14ac:dyDescent="0.35">
      <c r="A63" s="102" t="s">
        <v>39</v>
      </c>
      <c r="B63" s="41" t="s">
        <v>40</v>
      </c>
      <c r="C63" s="8" t="s">
        <v>3</v>
      </c>
      <c r="D63" s="61">
        <v>209403.5</v>
      </c>
      <c r="E63" s="96">
        <f>SUM(E64:E65)</f>
        <v>195162.17</v>
      </c>
    </row>
    <row r="64" spans="1:5" ht="16.5" thickBot="1" x14ac:dyDescent="0.4">
      <c r="A64" s="103"/>
      <c r="B64" s="44"/>
      <c r="C64" s="12" t="s">
        <v>4</v>
      </c>
      <c r="D64" s="62">
        <v>29270</v>
      </c>
      <c r="E64" s="97">
        <v>28097.98</v>
      </c>
    </row>
    <row r="65" spans="1:5" ht="32.5" thickBot="1" x14ac:dyDescent="0.45">
      <c r="A65" s="63"/>
      <c r="B65" s="48"/>
      <c r="C65" s="64" t="s">
        <v>41</v>
      </c>
      <c r="D65" s="65">
        <v>180133.5</v>
      </c>
      <c r="E65" s="98">
        <v>167064.19</v>
      </c>
    </row>
    <row r="66" spans="1:5" ht="16.5" thickBot="1" x14ac:dyDescent="0.4">
      <c r="A66" s="99"/>
      <c r="B66" s="100"/>
      <c r="C66" s="66" t="s">
        <v>42</v>
      </c>
      <c r="D66" s="67">
        <f>D38+D45+D47+D59+D63</f>
        <v>2699523.5</v>
      </c>
      <c r="E66" s="101">
        <f>E38+E45+E47+E59+E63</f>
        <v>1993360.6999999997</v>
      </c>
    </row>
    <row r="67" spans="1:5" x14ac:dyDescent="0.35">
      <c r="D67" s="3"/>
    </row>
    <row r="68" spans="1:5" x14ac:dyDescent="0.35">
      <c r="B68" s="68"/>
      <c r="C68" s="68" t="s">
        <v>43</v>
      </c>
      <c r="D68" s="69">
        <f>D66+D24+D16+D12+D2</f>
        <v>4141745.7</v>
      </c>
      <c r="E68" s="69">
        <f>E66+E33</f>
        <v>3424743.1424999996</v>
      </c>
    </row>
    <row r="69" spans="1:5" x14ac:dyDescent="0.35">
      <c r="D69" s="3"/>
    </row>
    <row r="70" spans="1:5" x14ac:dyDescent="0.35">
      <c r="B70" s="68"/>
      <c r="C70" s="68" t="s">
        <v>44</v>
      </c>
      <c r="D70" s="69">
        <f>D66+D22+D14+D12+D2</f>
        <v>4304532.5</v>
      </c>
      <c r="E70" s="69">
        <f>E66+E22+E14+E12+E2</f>
        <v>3626606.0899999994</v>
      </c>
    </row>
    <row r="71" spans="1:5" x14ac:dyDescent="0.35">
      <c r="D71" s="3"/>
    </row>
  </sheetData>
  <mergeCells count="22">
    <mergeCell ref="C1:D1"/>
    <mergeCell ref="A2:A12"/>
    <mergeCell ref="C17:D20"/>
    <mergeCell ref="C21:E21"/>
    <mergeCell ref="A22:A32"/>
    <mergeCell ref="A14:A20"/>
    <mergeCell ref="C5:D10"/>
    <mergeCell ref="C11:E11"/>
    <mergeCell ref="C13:E13"/>
    <mergeCell ref="C25:D32"/>
    <mergeCell ref="C37:E37"/>
    <mergeCell ref="A38:A43"/>
    <mergeCell ref="C41:D43"/>
    <mergeCell ref="C44:E44"/>
    <mergeCell ref="A63:A64"/>
    <mergeCell ref="C58:E58"/>
    <mergeCell ref="A59:A61"/>
    <mergeCell ref="C62:E62"/>
    <mergeCell ref="A45:A57"/>
    <mergeCell ref="C46:E46"/>
    <mergeCell ref="C50:D57"/>
    <mergeCell ref="E50:E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 Kerem</dc:creator>
  <cp:lastModifiedBy>Katrin Kerem</cp:lastModifiedBy>
  <dcterms:created xsi:type="dcterms:W3CDTF">2025-04-22T10:48:35Z</dcterms:created>
  <dcterms:modified xsi:type="dcterms:W3CDTF">2025-04-22T11:11:36Z</dcterms:modified>
</cp:coreProperties>
</file>