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1. SA TEGEVUSE KORRALDAMINE\1-6 Halduslepingud ja aruanded\Kvartaalsed finantsaruanded\Majandustegevuse aruanded\"/>
    </mc:Choice>
  </mc:AlternateContent>
  <xr:revisionPtr revIDLastSave="0" documentId="13_ncr:1_{B93FE85A-BBF9-4C5E-83C6-ADA40E636D1E}" xr6:coauthVersionLast="47" xr6:coauthVersionMax="47" xr10:uidLastSave="{00000000-0000-0000-0000-000000000000}"/>
  <bookViews>
    <workbookView xWindow="-110" yWindow="-110" windowWidth="19420" windowHeight="10420" xr2:uid="{0B1A13BD-B6FF-4BBB-B5DD-AFBE9FEDD8F8}"/>
  </bookViews>
  <sheets>
    <sheet name="Tegevuskavad_SF ja RE" sheetId="6" r:id="rId1"/>
    <sheet name="Kutsekoja RE selgitustega" sheetId="4" state="hidden" r:id="rId2"/>
    <sheet name="Ülekannete kuupäevad" sheetId="7"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2" i="6" l="1"/>
  <c r="C27" i="6"/>
  <c r="G47" i="6"/>
  <c r="C46" i="6" s="1"/>
  <c r="C34" i="6"/>
  <c r="C22" i="6"/>
  <c r="C14" i="6"/>
  <c r="C3" i="6"/>
  <c r="F23" i="6"/>
  <c r="D48" i="6"/>
  <c r="E48" i="6"/>
  <c r="G23" i="6"/>
  <c r="E23" i="6"/>
  <c r="B14" i="6"/>
  <c r="D3" i="6"/>
  <c r="B3" i="6" s="1"/>
  <c r="C3" i="4"/>
  <c r="C5" i="4" s="1"/>
  <c r="C11" i="4" s="1"/>
  <c r="C16" i="4" s="1"/>
  <c r="F47" i="6"/>
  <c r="B46" i="6" s="1"/>
  <c r="B34" i="6"/>
  <c r="B27" i="6"/>
  <c r="C23" i="4"/>
  <c r="C20" i="4"/>
  <c r="C27" i="4" s="1"/>
  <c r="C9" i="4"/>
  <c r="E51" i="6" l="1"/>
  <c r="B23" i="6"/>
  <c r="G48" i="6"/>
  <c r="G51" i="6" s="1"/>
  <c r="D23" i="6"/>
  <c r="D51" i="6" s="1"/>
  <c r="C23" i="6"/>
  <c r="F48" i="6"/>
  <c r="F51" i="6" s="1"/>
  <c r="C48" i="6"/>
  <c r="C51" i="6" s="1"/>
  <c r="B48" i="6"/>
  <c r="C28" i="4"/>
  <c r="B51" i="6" l="1"/>
</calcChain>
</file>

<file path=xl/sharedStrings.xml><?xml version="1.0" encoding="utf-8"?>
<sst xmlns="http://schemas.openxmlformats.org/spreadsheetml/2006/main" count="127" uniqueCount="102">
  <si>
    <t>Teenuste eelarve sh</t>
  </si>
  <si>
    <t>Täitmine I pa</t>
  </si>
  <si>
    <t>Personali kulud</t>
  </si>
  <si>
    <t>Muud kulud</t>
  </si>
  <si>
    <t>Tegutseb 107 konkursiga valitud kutse andjat</t>
  </si>
  <si>
    <t>Tegutseb 24 konkursita kutse andja õigused saanud õppeasutust</t>
  </si>
  <si>
    <t>2023 I PA-l väljastati 9114 kutsetunnistust, 908 osakutsetunnistust ja 1882 koolilõpudokumendile kantud kutset.</t>
  </si>
  <si>
    <t xml:space="preserve">Võrgustik koosneb seitsmest saadikust, kelle vahel on jagatud erinevad rollid ja ülesanded seoses EPALE keskkonnas sisu loomise, kaastoimetamise, tõlkimise ja levitamisega. </t>
  </si>
  <si>
    <t xml:space="preserve">Tõlgitud on kõik uudiskirjad, teavitustekstid ja menüülingid vastavalt päringutele. Kogukonna lugude algatusse annab Eesti kõikidest osalevatest riikidest suurima panuse, kuna kogukonnalugudena esitatakse teist aastat järjest kõikide „Aasta koolitaja“ maakondade laureaatide intervjuusid, mis avaldatakse vähemalt eesti ja inglise keeles. </t>
  </si>
  <si>
    <t xml:space="preserve">Osaletud on kõikidel veebiseminaridel, CSS-NSS veebikohtumistel, saadikute konverentsil ning tugikeskuste koosolekul Brüsselis. Saadikute konverentsil osales lisaks EPALE keskuse töötajale ka kaks loetuima blogipostituse konkursi varasemate aastate võitjat, kellele ei olnud varem võimalik auhinnaks saadud NSS/CSS korraldatud sündmusel osalemist pakkuda. 
NSS Malta kutsel osaleb EPALE Eesti keskuse esindaja parima blogipostituse ja aasta koolitaja konkursside žüriis. </t>
  </si>
  <si>
    <t>Kokku</t>
  </si>
  <si>
    <t>Toimunud on 3 kirjaliku küsitluse järgset seireseminari järgmistes valdkondades: finantsvaldkond, avaliku halduse valdkond ja isikuteenuste  valdkond. Kokkuvõtted seireküsitlusest ja seireseminarist on süstematiseeritud ja esitatud ekspertkogule ja vastutajatele.</t>
  </si>
  <si>
    <t xml:space="preserve">Oskusprofiilide aluspõhimõtete osas on 2023. aasta I poolaastal kirjeldatud erinevus oskus- ja kompetentsiprofiili vahel. </t>
  </si>
  <si>
    <t>Oskuste ja kutsete süsteemi OsKus teenuskeskoonna ärianalüüsi koostamise hange on välja kuulutatud (hanke pakkumuste tähtaeg 15.08.2023)</t>
  </si>
  <si>
    <t>Oskuste registri infosüsteemi (kirjeldamise keskkonna) loomise hange on läbi viidud, arenduspartner leitud, kelleks osutus OÜ Merada.</t>
  </si>
  <si>
    <t>Pojekti tegevused on viidud ellu vastavalt toetuse andmise tingimustele ja kehtestatud juhenditele, tegevuste eesmärkide ja indikaatorite täitmise suunas liigutakse plaanipäraselt.</t>
  </si>
  <si>
    <t>Kutsekoda kokku</t>
  </si>
  <si>
    <t>Kutsekoja 2023. a riigieelarve selgitustega</t>
  </si>
  <si>
    <t>Kuluüksuse nimetus</t>
  </si>
  <si>
    <t>Eealrve konto nimetus</t>
  </si>
  <si>
    <t>Eelarve 2023</t>
  </si>
  <si>
    <t>Kulu selgitus</t>
  </si>
  <si>
    <t>Tegevused</t>
  </si>
  <si>
    <t>Kutsesüsteem</t>
  </si>
  <si>
    <t>Tööjõukulud</t>
  </si>
  <si>
    <t xml:space="preserve">Juhatuse liikme ja 10 töötaja töötasud koos kõigi maksudega. </t>
  </si>
  <si>
    <t>Kutseseadusest tulenevad ülesanded: kutsenõukogude ja kutsenõukogude esimeeste kogu tegevuse ning kutsestandardite koostamise korraldamine, kutset andvate organite tegevuse koordineerimine ja järelevalve. 
Uue, oskustepõhise kutsesüsteemi arendamine</t>
  </si>
  <si>
    <t>Majandamiskulud</t>
  </si>
  <si>
    <t>Adminkulud, bürooruumide rent, side- ja kommunikatsioonikulud, töötajate arvutite jm bürootehnikaga seotud kulud, lähetused, koolitused jm adminkulud</t>
  </si>
  <si>
    <t>KOKKU kuluüksus</t>
  </si>
  <si>
    <t>Kutseregister</t>
  </si>
  <si>
    <t>2 töötaja töötasud koos kõigi maksudega</t>
  </si>
  <si>
    <t>Kutseregistri pidamine ja arendamine vastavalt kutseregistri põhimäärusele.</t>
  </si>
  <si>
    <t>Kutseregistri majutuse ja hooldusega seotud kulud</t>
  </si>
  <si>
    <t>Kutsesüsteem+Kutseregister kokku</t>
  </si>
  <si>
    <t>Kutseeksamite kulude hüvitamine</t>
  </si>
  <si>
    <r>
      <t xml:space="preserve">Kutseeksamitega seotud kulude katmine </t>
    </r>
    <r>
      <rPr>
        <sz val="11"/>
        <color theme="1"/>
        <rFont val="Calibri"/>
        <family val="2"/>
        <charset val="186"/>
        <scheme val="minor"/>
      </rPr>
      <t xml:space="preserve">60-le  kutse andjale ca 7000 kutseõppe lõpetaja kutseeksami korraldmiseks ja läbiviimiseks </t>
    </r>
  </si>
  <si>
    <t>Kutseõppe tasemeõppe õpilaste kutseeksamite väljatöötamise, arendamise ja läbiviimise kulude kompenseerimine konkursiga valitud kutse andjatele ning kutse andja õigustega õppeasutustele</t>
  </si>
  <si>
    <t>KOGU KUTSESÜSTEEM</t>
  </si>
  <si>
    <t>EPALE</t>
  </si>
  <si>
    <t>Euroopa komisjoni poolne toetus</t>
  </si>
  <si>
    <t>2 töötaja töötasud, töövõtulepingute tasud, majandamis,- lähetus-, teavitus- jm kulud</t>
  </si>
  <si>
    <t>EPALE keskuse tegevus vastavalt EK-ga sõlmitud lepingule: rahvusvahelise koostöö ja infovahetuse arendamine täiskasvanuhariduses EPALE platvormi kaudu.</t>
  </si>
  <si>
    <t>Eesti riigi kaasfinantseering</t>
  </si>
  <si>
    <t>Europass/NCP</t>
  </si>
  <si>
    <t>4 töötaja töötasud, majandamis,- lähetus-, teavitus- jm kulud</t>
  </si>
  <si>
    <t>Europassi Keskuse tegevus ja Euroopa kvalifikatsiooniraamistiku rakendamise riikliku koordinatsioonikeskuse (NCP keskus) tegevus vastavalt EK-ga sõlmitud lepingule. Oskuste ja kvalifikatsioonidega seotud Euroopa Liidu initsiatiivide elluviimine.</t>
  </si>
  <si>
    <t>Kaasfinantseering kokku</t>
  </si>
  <si>
    <t>KUTSEKODA KOKKU</t>
  </si>
  <si>
    <t xml:space="preserve">Tegevusala kood (5-kohaline) </t>
  </si>
  <si>
    <t xml:space="preserve">Liik </t>
  </si>
  <si>
    <t xml:space="preserve">Konto (3-kohaline) </t>
  </si>
  <si>
    <t xml:space="preserve">Osakond </t>
  </si>
  <si>
    <t xml:space="preserve">Ressurss </t>
  </si>
  <si>
    <t xml:space="preserve">Summa (eurodes) </t>
  </si>
  <si>
    <t>5.01.2023</t>
  </si>
  <si>
    <t xml:space="preserve">KG105030 </t>
  </si>
  <si>
    <t xml:space="preserve">ATG10-H31752 </t>
  </si>
  <si>
    <t xml:space="preserve">73 000 </t>
  </si>
  <si>
    <t xml:space="preserve">5.01.2023 </t>
  </si>
  <si>
    <t xml:space="preserve">ATG10-H31756 </t>
  </si>
  <si>
    <t xml:space="preserve">400 000 </t>
  </si>
  <si>
    <t xml:space="preserve">300 000 </t>
  </si>
  <si>
    <t xml:space="preserve">31.05.2023 </t>
  </si>
  <si>
    <t xml:space="preserve">457 000 </t>
  </si>
  <si>
    <t xml:space="preserve">221 732 </t>
  </si>
  <si>
    <t xml:space="preserve">KOKKU </t>
  </si>
  <si>
    <t xml:space="preserve">1 451 732 </t>
  </si>
  <si>
    <r>
      <t xml:space="preserve">Kutsekoja juures tegusteb </t>
    </r>
    <r>
      <rPr>
        <b/>
        <sz val="11"/>
        <rFont val="Calibri"/>
        <family val="2"/>
        <scheme val="minor"/>
      </rPr>
      <t>10</t>
    </r>
    <r>
      <rPr>
        <sz val="11"/>
        <rFont val="Calibri"/>
        <family val="2"/>
        <scheme val="minor"/>
      </rPr>
      <t xml:space="preserve"> kutsekomisjoni. 
Puidutöötelmise kutsekomisjoni ülesanded läksid üle Eesti Mööblitootjate Liidule, kes sai kutsela kutse andja õiguse konkursil. 
Lisandus Väikelaevaehituse kutsekomisjon, sest Eesti Meretööstuse Liit loobus kutse andja õigusetst ning kutsenõukogus kinitamisel on Podoloogi kutsekomisjon.</t>
    </r>
  </si>
  <si>
    <t>KUTSESÜSTEEM</t>
  </si>
  <si>
    <t>EQF NCP ja Europass</t>
  </si>
  <si>
    <t>ESF PROJEKT "KUTSESÜSTEEMI REFORM"</t>
  </si>
  <si>
    <t>OSKA</t>
  </si>
  <si>
    <t>Oskuste süsteem</t>
  </si>
  <si>
    <t>Digiarendused</t>
  </si>
  <si>
    <t>Horisontaalsed tegevused</t>
  </si>
  <si>
    <t>Kutseõppe tasemeõppe õpilaste kutseeksamite kulude kompenseerimine. 
Kutse andjal ja kutseõppeasutusel on kohustus kõik eksamid kanda kutseeksamite e-halduskeskkonda. Kutseeksami läbiviimise ja pideva arendamise kulude katmine toimub läbi kutseeksami e-halduskeskkonna automaatselt eksamiga seotud toimingute lõpetamisel keskkonnas. Läbiviimise kulusid on 2023 esimesel poolaastal makstud 580 245 eurot ja pideva arendamise kulusid 117 000 eurot.</t>
  </si>
  <si>
    <t>Täiskasvanukoolitajate rahvusvaheline veebikeskkond EPALE</t>
  </si>
  <si>
    <t>Projekti kaudsed kulud (15% otsestest personalikuludest)</t>
  </si>
  <si>
    <t>SA Kutsekoda 2023 I poolaasta tegevus</t>
  </si>
  <si>
    <t>Haridusportaalis edu.ee/karjäär on täiendatud ametialade lehte lähtudes uutest OSKA uuringutest ning lisatud sisu valdkondade ja uudiste lehele. Näidikulehed on OSKA veebis avalikud, andmed on viimati uuendatud märtsis.</t>
  </si>
  <si>
    <r>
      <t>EQF NCP ja Europassi projekti tegevuste ülevaade on koondatud siia: </t>
    </r>
    <r>
      <rPr>
        <sz val="11"/>
        <color rgb="FF0070C0"/>
        <rFont val="Calibri"/>
        <family val="2"/>
        <scheme val="minor"/>
      </rPr>
      <t>https://gofile.me/3oeTg/HmbBqOO3G</t>
    </r>
  </si>
  <si>
    <r>
      <t>2023 I PA-l toimus 14 kutsenõukogu korralist koosolekut ja 18 kirjalikku hääletust. Ülevaade KN koosolekutest: </t>
    </r>
    <r>
      <rPr>
        <sz val="11"/>
        <color theme="8"/>
        <rFont val="Calibri"/>
        <family val="2"/>
        <scheme val="minor"/>
      </rPr>
      <t>https://gofile.me/3oeTg/xT5Ae89Mp</t>
    </r>
  </si>
  <si>
    <r>
      <t xml:space="preserve">2023 I PA-l kinnitati 132 kutsestandardit, uuendati 22 ja pikendati 110. Kutsestandardid on leitavad </t>
    </r>
    <r>
      <rPr>
        <sz val="11"/>
        <color theme="8"/>
        <rFont val="Calibri"/>
        <family val="2"/>
        <scheme val="minor"/>
      </rPr>
      <t>https://www.kutseregister.ee/et/standardid/viimati-kinnitatud-kutsestandardid/?filter_url=3a6c63d93766ff3f214ec0b6bd894b3f</t>
    </r>
  </si>
  <si>
    <r>
      <t>I PA-l viidi läbi 21 kutse andja avalikku konkurssi. Täpsemalt vaata https://gofile.me/3oeTg/3LI8Fv84W. Kõik konkursiteated on leitavad Kutsekoja kodulehelt: </t>
    </r>
    <r>
      <rPr>
        <sz val="11"/>
        <color theme="8"/>
        <rFont val="Calibri"/>
        <family val="2"/>
        <scheme val="minor"/>
      </rPr>
      <t>https://www.kutsekoda.ee/valja-kuulutatud-avalikud-kutse-andja-konkursid/</t>
    </r>
  </si>
  <si>
    <r>
      <t>Kutse andjatele toimus 1 koolitus ja 3 infotundi: </t>
    </r>
    <r>
      <rPr>
        <sz val="11"/>
        <color theme="8"/>
        <rFont val="Calibri"/>
        <family val="2"/>
        <scheme val="minor"/>
      </rPr>
      <t>https://gofile.me/3oeTg/y0LfyyJvk</t>
    </r>
  </si>
  <si>
    <r>
      <t>Kutse andmise kvaliteedi tagamine.
Koostati kokkuvõte kutse andjate 2022. aasta tegevusaruannetest</t>
    </r>
    <r>
      <rPr>
        <sz val="11"/>
        <color theme="8"/>
        <rFont val="Calibri"/>
        <family val="2"/>
        <scheme val="minor"/>
      </rPr>
      <t> https://gofile.me/3oeTg/BuIlT9ulv</t>
    </r>
    <r>
      <rPr>
        <sz val="11"/>
        <rFont val="Calibri"/>
        <family val="2"/>
        <scheme val="minor"/>
      </rPr>
      <t xml:space="preserve">.  Koostati Eesti Õpetajate Liidu haldusjärelevalve järelhindamise lõpphinnang 
</t>
    </r>
    <r>
      <rPr>
        <sz val="11"/>
        <color theme="8"/>
        <rFont val="Calibri"/>
        <family val="2"/>
        <scheme val="minor"/>
      </rPr>
      <t>https://gofile.me/3oeTg/v8QOWxIjr</t>
    </r>
    <r>
      <rPr>
        <sz val="11"/>
        <rFont val="Calibri"/>
        <family val="2"/>
        <scheme val="minor"/>
      </rPr>
      <t>. Hinnati 7 kutse andja kutseõppe tasemeõppe kutseeksamite kvaliteeti. Täpsemalt </t>
    </r>
    <r>
      <rPr>
        <sz val="11"/>
        <color theme="8"/>
        <rFont val="Calibri"/>
        <family val="2"/>
        <scheme val="minor"/>
      </rPr>
      <t>https://gofile.me/3oeTg/IoqhQwRWb</t>
    </r>
    <r>
      <rPr>
        <sz val="11"/>
        <rFont val="Calibri"/>
        <family val="2"/>
        <scheme val="minor"/>
      </rPr>
      <t>.
Välja on töötatud kutseõppe tasemeõppe lõpetajate kutseeksami vaatlusleht </t>
    </r>
    <r>
      <rPr>
        <sz val="11"/>
        <color theme="8"/>
        <rFont val="Calibri"/>
        <family val="2"/>
        <scheme val="minor"/>
      </rPr>
      <t>https://gofile.me/3oeTg/RX60P4V6G</t>
    </r>
    <r>
      <rPr>
        <sz val="11"/>
        <rFont val="Calibri"/>
        <family val="2"/>
        <scheme val="minor"/>
      </rPr>
      <t>.</t>
    </r>
  </si>
  <si>
    <r>
      <t xml:space="preserve">I. poolaastal toimus 12 teavitusüritust, kus osales 408 osalejat. EPALE Eesti Facebooki lehel avaldatakse keskmiselt 3 postitust nädalas. FB-s jagatav sisu on peamiselt eestikeelsed originaalblogipostitused ning raadiosaated „Õppetund“. Jagatakse ka koostööpartnerite sisu ja ürituste info. Igale eestikeelsele blogipostitusele lisatakse tasuline võimenduse teenus. 
Kasutajate aktiivsuse suurendamiseks ja veebilehel veedetud aja pikendamiseks kasutati EPALE keskkonnas piiratud ligipääsuga koostöögruppide tööriista – loodi kaks eraldi gruppi koolitusmaterjalide ja koolituste alase info vahetamiseks Tallinna ja Tartu koolituste tarbeks. Tänu sellele on kasutajad saanud ülevaate erinevatest EPALE tööriistadest (kuigi paraku kaasnesid sellega mõnel kasutajal ka teatud tõrked sisse logimisel). Lisaks on kasutajakogemuse parendamiseks ja kasutusaja pikendamiseks loodud uus sisuline lahendus: EPALE temaatilised sisukogumikud, kus on esitatud toimetajate välja valitud blogipostitused, ressursid, kursused ja grupid vastavalt sellele, millise EPALE sihtrühma esindaja keskkonda parasjagu sirvib </t>
    </r>
    <r>
      <rPr>
        <sz val="11"/>
        <color theme="8"/>
        <rFont val="Calibri"/>
        <family val="2"/>
        <scheme val="minor"/>
      </rPr>
      <t>https://epale.ec.europa.eu/et/blog/epale-sihtgrupipohised-sisukogumikud</t>
    </r>
    <r>
      <rPr>
        <sz val="11"/>
        <rFont val="Calibri"/>
        <family val="2"/>
        <scheme val="minor"/>
      </rPr>
      <t xml:space="preserve">. 
I poolaastal ilmus Äripäeva raadio eetris 7 Õppetunni saadet (26-31) </t>
    </r>
    <r>
      <rPr>
        <sz val="11"/>
        <color theme="8"/>
        <rFont val="Calibri"/>
        <family val="2"/>
        <scheme val="minor"/>
      </rPr>
      <t xml:space="preserve">https://bit.ly/3PzKUS7 </t>
    </r>
    <r>
      <rPr>
        <sz val="11"/>
        <rFont val="Calibri"/>
        <family val="2"/>
        <scheme val="minor"/>
      </rPr>
      <t xml:space="preserve">
Saadetud on kokku 13 uudiskirja, nende seas 5 üle-Euroopalist ja 8 Eesti keskuse kirja. Lisaks on tehtud üks otsepostitus kõikidele EHISes registreeritud täienduskoolitusasutustele, millega neid teavitati mittekonverentsi tulemustest ning intervjuust haridus- ja teadusministriga raadiosaates „Õppetund“. 
Täpsem teave: </t>
    </r>
    <r>
      <rPr>
        <sz val="11"/>
        <color theme="8"/>
        <rFont val="Calibri"/>
        <family val="2"/>
        <scheme val="minor"/>
      </rPr>
      <t xml:space="preserve">https://gofile.me/3oeTg/YVPptt5Jo </t>
    </r>
  </si>
  <si>
    <r>
      <t xml:space="preserve">Ülevaade toimunud koostöökohtumisest on lisatud: </t>
    </r>
    <r>
      <rPr>
        <sz val="11"/>
        <color theme="8"/>
        <rFont val="Calibri"/>
        <family val="2"/>
        <scheme val="minor"/>
      </rPr>
      <t>https://gofile.me/3oeTg/Vp2H1lRBT</t>
    </r>
    <r>
      <rPr>
        <sz val="11"/>
        <rFont val="Calibri"/>
        <family val="2"/>
        <scheme val="minor"/>
      </rPr>
      <t xml:space="preserve">. Erinevate sihtrühmade esindajate ja sidusorganisatsioonide esindajate paremaks kaasamiseks on I poolaastal toimunud kaks ideekorjet – koolitajate mittekonverentsi ja raadiosaate Õppetund teemakorje. Mittekonverentsi korraldamisse on kaasataud ETKA Andras ja Koolitus- ja Konsultatsioonifirmade liidu esindajad, mis tagab üritusele laiema leviku. Raadiosaate Õppetund toimetuskolleegiumi töös osalevad SA Kutsekoda, ETKA Andras, KFL, PARE esindajad. 15.06 osales EPALE esindaja ETKA Andras eestvedamisel „Aasta koolitaja“ ja „Aasta õppijasõbralik organisatsioon“ konkursside valikukomisjonis. </t>
    </r>
  </si>
  <si>
    <r>
      <t xml:space="preserve">Euroopa oskuste aasta kontekstis soovib EPALE kogu 2023. aasta jooksul rõhutada täiskasvanuõppe ja -hariduse potentsiaali kaasata kodanikke ühiskonda ja demokraatiasse, anda inimestele võimalus tööturu muutustes edukalt toime tulla ning kaasata kõiki õppimisse. Vastavateemalist sisu avaldatakse eesti keeles ja tõlgitakse inglisekeelset sisu. Seoses Euroopa oskusteaastaga 2023 on teema-aastaga seotud ürituste info avaldatud ka Komisjoni loodud teema-aasta veebilehel </t>
    </r>
    <r>
      <rPr>
        <sz val="11"/>
        <color theme="8"/>
        <rFont val="Calibri"/>
        <family val="2"/>
        <scheme val="minor"/>
      </rPr>
      <t>https://year-of-skills.europa.eu/index_en</t>
    </r>
  </si>
  <si>
    <r>
      <t xml:space="preserve">Kokku on esimesel poolaastal lisatud ja toimetatud 760 sisuühikut (blogipostitused, ressursid, uudised, sündmused, kursused, gruppide sisu), nendest 152 EPALE keskuse töötajate poolt; 458 saadikute poolt ja 96 tavakasutajate poolt. Enim on lisatud kalendrisündmusi – 297 ja blogipostitusi – 149. Täpsem teave: </t>
    </r>
    <r>
      <rPr>
        <sz val="11"/>
        <color theme="8"/>
        <rFont val="Calibri"/>
        <family val="2"/>
        <scheme val="minor"/>
      </rPr>
      <t>https://gofile.me/3oeTg/FrbXFaZFV</t>
    </r>
  </si>
  <si>
    <r>
      <t>OSKA Üldprognoosi metoodika on uuendatud. vt lisatud metoodika dokumenti: </t>
    </r>
    <r>
      <rPr>
        <sz val="11"/>
        <color theme="8"/>
        <rFont val="Calibri"/>
        <family val="2"/>
        <scheme val="minor"/>
      </rPr>
      <t>https://gofile.me/3oeTg/815Dg7A02</t>
    </r>
    <r>
      <rPr>
        <sz val="11"/>
        <rFont val="Calibri"/>
        <family val="2"/>
        <scheme val="minor"/>
      </rPr>
      <t>  Valdkondlike/temaatiliste uuringute ja ettepanekute rakendamise seire metoodika uuendamine on töös. Uuendustööde ajakava II poolaastaks on planeeritud.</t>
    </r>
  </si>
  <si>
    <r>
      <t>2023. a I pa-l toimus 2 koordinatsioonikogu koosolekut:
11. jaanuaril: </t>
    </r>
    <r>
      <rPr>
        <sz val="11"/>
        <color theme="8"/>
        <rFont val="Calibri"/>
        <family val="2"/>
        <scheme val="minor"/>
      </rPr>
      <t>https://oska.kutsekoda.ee/wp-content/uploads/2023/02/30_11.01.2023_koordinatsioonikogu-protokoll-1.pdf</t>
    </r>
    <r>
      <rPr>
        <sz val="11"/>
        <color rgb="FF000000"/>
        <rFont val="Calibri"/>
        <family val="2"/>
        <scheme val="minor"/>
      </rPr>
      <t xml:space="preserve">
22. märtsil: </t>
    </r>
    <r>
      <rPr>
        <sz val="11"/>
        <color theme="8"/>
        <rFont val="Calibri"/>
        <family val="2"/>
        <scheme val="minor"/>
      </rPr>
      <t>https://oska.kutsekoda.ee/wp-content/uploads/2023/04/31_22.03.2023_koordinatsioonikogu-protokoll.pdf</t>
    </r>
  </si>
  <si>
    <r>
      <t>OSKA tööjõu üldprognoos 2022-2031 uurignuaruanne avaldati 2023. aasta märtsis:
https://oska.kutsekoda.ee/uuring/oska-uldprognoos-2022-2031/ 
Näidikulehed on avaldatud viimaste kättesaadavate andmetega (2021), 2022. aasta andmetega uuendatakse II poolaastal. </t>
    </r>
    <r>
      <rPr>
        <sz val="11"/>
        <color theme="8"/>
        <rFont val="Calibri"/>
        <family val="2"/>
        <scheme val="minor"/>
      </rPr>
      <t>https://oska.kutsekoda.ee/naidikulehed/</t>
    </r>
    <r>
      <rPr>
        <sz val="11"/>
        <color rgb="FF000000"/>
        <rFont val="Calibri"/>
        <family val="2"/>
        <scheme val="minor"/>
      </rPr>
      <t xml:space="preserve">
</t>
    </r>
  </si>
  <si>
    <r>
      <t>2023 I pa-l on avalikkustatud  3 valdkondlikku OSKA uuringut:
Masina-, metalli- ja elektroonikatööstus ning mootorsõidukite hooldus ja remont; 
Põllumajandus ja toiduainetööstus; 
Metsandus ja puidutööstus
ning üks temaatiline uuring:
Ettevõtlussektori uurimis- ja arendustöötajate tööjõu- ja oskuste vajadus.
Kõik uuringute aruanded on avalikustatud OSKA veebilehel:</t>
    </r>
    <r>
      <rPr>
        <sz val="11"/>
        <color theme="8"/>
        <rFont val="Calibri"/>
        <family val="2"/>
        <scheme val="minor"/>
      </rPr>
      <t xml:space="preserve"> https://oska.kutsekoda.ee/uuring/</t>
    </r>
  </si>
  <si>
    <r>
      <t>Valminud on OSKA protsessi kommunikatsiooniplaan aastateks 2023-2025: Protsessiplaani leiab siit: </t>
    </r>
    <r>
      <rPr>
        <sz val="11"/>
        <color theme="8"/>
        <rFont val="Calibri"/>
        <family val="2"/>
        <scheme val="minor"/>
      </rPr>
      <t>https://docs.google.com/spreadsheets/d/12fZzn3TlCGAM9XMnW8M2ehtDD0kgnFG8PR2gw442n3c/edit#gid=602488352</t>
    </r>
    <r>
      <rPr>
        <sz val="11"/>
        <color rgb="FF000000"/>
        <rFont val="Calibri"/>
        <family val="2"/>
        <scheme val="minor"/>
      </rPr>
      <t xml:space="preserve">
Selle alusel on loodud 2023. aastal detailsed kommunikatsioonikavad iga valmiva uuringu tutvustamiseks. </t>
    </r>
  </si>
  <si>
    <r>
      <t>Oskuste krijeldamise metoodika. Metoodika osas on juba 2022. aastast olemas tööelu üldoskuste klassifikatsioon, lisatud ka veebi: </t>
    </r>
    <r>
      <rPr>
        <sz val="11"/>
        <color theme="8"/>
        <rFont val="Calibri"/>
        <family val="2"/>
        <scheme val="minor"/>
      </rPr>
      <t xml:space="preserve">https://oska.kutsekoda.ee/wp-content/uploads/2022/03/Tooelu_yldoskused_Liigitus_ja_vajadused_lyhiaruanne.pdf. </t>
    </r>
  </si>
  <si>
    <r>
      <t>ESCO oskuste kirjeldused (kokku 1860) on analüüsitud ja parima sobivuse järgi eestindatud. Oskuste register seisuga 22.06.23: </t>
    </r>
    <r>
      <rPr>
        <sz val="11"/>
        <color theme="8"/>
        <rFont val="Calibri"/>
        <family val="2"/>
        <scheme val="minor"/>
      </rPr>
      <t>https://gofile.me/3oeTg/j3jZxBlOy</t>
    </r>
  </si>
  <si>
    <r>
      <t>Oskusprofiilide testversioonina on valminud ametiprofiilid, erinevad alternatiivsed metoodilised lahendused nende koostamiseks on partneritega (HTM, Töötukassa, oskuste süsteemi eksperdid, Rahandusministeeirumi KOV teenistujate kompetentsiprofiilide juhtrühm) läbiräägitud (näidisprofiil: </t>
    </r>
    <r>
      <rPr>
        <sz val="11"/>
        <color theme="8"/>
        <rFont val="Calibri"/>
        <family val="2"/>
        <scheme val="minor"/>
      </rPr>
      <t>https://gofile.me/3oeTg/ue3qCjctx</t>
    </r>
    <r>
      <rPr>
        <sz val="11"/>
        <rFont val="Calibri"/>
        <family val="2"/>
        <scheme val="minor"/>
      </rPr>
      <t>)</t>
    </r>
  </si>
  <si>
    <r>
      <t>Välja on töötatud Oskuste süsteemi kommunikatsiooniplaan: </t>
    </r>
    <r>
      <rPr>
        <sz val="11"/>
        <color theme="8"/>
        <rFont val="Calibri"/>
        <family val="2"/>
        <scheme val="minor"/>
      </rPr>
      <t>https://gofile.me/3oeTg/CNHI7zgWH</t>
    </r>
    <r>
      <rPr>
        <sz val="11"/>
        <color theme="1"/>
        <rFont val="Calibri"/>
        <family val="2"/>
        <scheme val="minor"/>
      </rPr>
      <t xml:space="preserve">
Oskuste süsteemi 2023. aasta  kommunikatsioon on suunatud eelkõige kaasatud ekspertidele - nende hulga kasvatamisele, nende infoväljas ja aktiivsena hoidmisele. Samas toimub ka üldsuse teavitamine ja mõtteviisi suunamine, et ametite kõrval pöörataks aina enam teadlikult tähelepanu ka oskuste, sh üldoskuste olulisusele. </t>
    </r>
  </si>
  <si>
    <r>
      <t>Oskuste süsteemi loomisse kaasatud ekspertide infoväljas hoidmiseks käivitati 2023. a uudiskirja formaat. Uudiskiri ilmub kord kvartalis. I poolaasta uudiskirjad ilmusid märtsis ja juunis. Ülevaade teavitusüritustest on leitav:</t>
    </r>
    <r>
      <rPr>
        <sz val="11"/>
        <color theme="8"/>
        <rFont val="Calibri"/>
        <family val="2"/>
        <scheme val="minor"/>
      </rPr>
      <t> https://gofile.me/3oeTg/gClRE3dRL</t>
    </r>
    <r>
      <rPr>
        <sz val="11"/>
        <rFont val="Calibri"/>
        <family val="2"/>
        <scheme val="minor"/>
      </rPr>
      <t>.
I pa kommunikatsiooni aruanne: </t>
    </r>
    <r>
      <rPr>
        <sz val="11"/>
        <color theme="8"/>
        <rFont val="Calibri"/>
        <family val="2"/>
        <scheme val="minor"/>
      </rPr>
      <t>https://gofile.me/3oeTg/zyoPK44V6</t>
    </r>
  </si>
  <si>
    <r>
      <t>Oskuste süsteemi tiim on I poolaastal esinenud erinevatel teavitusüritustel ning tutvustanud oskuste süsteemi kontseptsiooni ka Eestist väljapool: </t>
    </r>
    <r>
      <rPr>
        <sz val="11"/>
        <color theme="8"/>
        <rFont val="Calibri"/>
        <family val="2"/>
        <scheme val="minor"/>
      </rPr>
      <t>https://gofile.me/3oeTg/gClRE3dRL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</si>
</sst>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0" x14ac:knownFonts="1">
    <font>
      <sz val="11"/>
      <color theme="1"/>
      <name val="Calibri"/>
      <family val="2"/>
      <charset val="186"/>
      <scheme val="minor"/>
    </font>
    <font>
      <sz val="11"/>
      <color theme="1"/>
      <name val="Calibri"/>
      <family val="2"/>
      <scheme val="minor"/>
    </font>
    <font>
      <b/>
      <sz val="11"/>
      <name val="Calibri"/>
      <family val="2"/>
      <scheme val="minor"/>
    </font>
    <font>
      <b/>
      <sz val="11"/>
      <color rgb="FF000000"/>
      <name val="Calibri"/>
      <family val="2"/>
      <scheme val="minor"/>
    </font>
    <font>
      <sz val="11"/>
      <name val="Calibri"/>
      <family val="2"/>
      <scheme val="minor"/>
    </font>
    <font>
      <sz val="11"/>
      <color rgb="FF000000"/>
      <name val="Calibri"/>
      <family val="2"/>
      <scheme val="minor"/>
    </font>
    <font>
      <b/>
      <sz val="12"/>
      <color rgb="FF000000"/>
      <name val="Calibri"/>
      <family val="2"/>
      <scheme val="minor"/>
    </font>
    <font>
      <b/>
      <sz val="11"/>
      <color theme="1"/>
      <name val="Calibri"/>
      <family val="2"/>
      <scheme val="minor"/>
    </font>
    <font>
      <b/>
      <sz val="14"/>
      <color theme="1"/>
      <name val="Calibri"/>
      <family val="2"/>
      <scheme val="minor"/>
    </font>
    <font>
      <sz val="11"/>
      <color theme="1"/>
      <name val="Calibri"/>
      <family val="2"/>
      <charset val="186"/>
      <scheme val="minor"/>
    </font>
    <font>
      <sz val="14"/>
      <color theme="1"/>
      <name val="Calibri"/>
      <family val="2"/>
      <scheme val="minor"/>
    </font>
    <font>
      <b/>
      <sz val="11"/>
      <color rgb="FF0000FF"/>
      <name val="Calibri"/>
      <family val="2"/>
      <scheme val="minor"/>
    </font>
    <font>
      <b/>
      <sz val="11"/>
      <color theme="9" tint="-0.499984740745262"/>
      <name val="Calibri"/>
      <family val="2"/>
      <scheme val="minor"/>
    </font>
    <font>
      <sz val="11"/>
      <color rgb="FF0070C0"/>
      <name val="Calibri"/>
      <family val="2"/>
      <scheme val="minor"/>
    </font>
    <font>
      <sz val="12"/>
      <color rgb="FF000000"/>
      <name val="Times New Roman"/>
      <family val="1"/>
    </font>
    <font>
      <sz val="11.5"/>
      <color rgb="FF000000"/>
      <name val="Times New Roman"/>
      <family val="1"/>
    </font>
    <font>
      <b/>
      <sz val="11.5"/>
      <color rgb="FF000000"/>
      <name val="Times New Roman"/>
      <family val="1"/>
    </font>
    <font>
      <b/>
      <sz val="11"/>
      <color theme="8"/>
      <name val="Calibri"/>
      <family val="2"/>
      <scheme val="minor"/>
    </font>
    <font>
      <b/>
      <sz val="14"/>
      <color rgb="FF000000"/>
      <name val="Calibri"/>
      <family val="2"/>
      <scheme val="minor"/>
    </font>
    <font>
      <sz val="11"/>
      <color theme="8"/>
      <name val="Calibri"/>
      <family val="2"/>
      <scheme val="minor"/>
    </font>
  </fonts>
  <fills count="7">
    <fill>
      <patternFill patternType="none"/>
    </fill>
    <fill>
      <patternFill patternType="gray125"/>
    </fill>
    <fill>
      <patternFill patternType="solid">
        <fgColor theme="7" tint="0.59999389629810485"/>
        <bgColor indexed="64"/>
      </patternFill>
    </fill>
    <fill>
      <patternFill patternType="solid">
        <fgColor rgb="FFFFFFFF"/>
        <bgColor rgb="FFFFFFFF"/>
      </patternFill>
    </fill>
    <fill>
      <patternFill patternType="solid">
        <fgColor theme="7" tint="0.79998168889431442"/>
        <bgColor rgb="FFFFFFFF"/>
      </patternFill>
    </fill>
    <fill>
      <patternFill patternType="solid">
        <fgColor theme="9" tint="0.59999389629810485"/>
        <bgColor indexed="64"/>
      </patternFill>
    </fill>
    <fill>
      <patternFill patternType="solid">
        <fgColor theme="8" tint="0.79998168889431442"/>
        <bgColor indexed="64"/>
      </patternFill>
    </fill>
  </fills>
  <borders count="56">
    <border>
      <left/>
      <right/>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s>
  <cellStyleXfs count="2">
    <xf numFmtId="0" fontId="0" fillId="0" borderId="0"/>
    <xf numFmtId="43" fontId="9" fillId="0" borderId="0" applyFont="0" applyFill="0" applyBorder="0" applyAlignment="0" applyProtection="0"/>
  </cellStyleXfs>
  <cellXfs count="197">
    <xf numFmtId="0" fontId="0" fillId="0" borderId="0" xfId="0"/>
    <xf numFmtId="0" fontId="0" fillId="0" borderId="0" xfId="0" applyAlignment="1">
      <alignment vertical="top"/>
    </xf>
    <xf numFmtId="0" fontId="0" fillId="0" borderId="4" xfId="0" applyBorder="1" applyAlignment="1">
      <alignment vertical="top"/>
    </xf>
    <xf numFmtId="0" fontId="0" fillId="0" borderId="0" xfId="0" applyAlignment="1">
      <alignment vertical="center"/>
    </xf>
    <xf numFmtId="164" fontId="0" fillId="0" borderId="0" xfId="1" applyNumberFormat="1" applyFont="1" applyAlignment="1">
      <alignment vertical="top"/>
    </xf>
    <xf numFmtId="0" fontId="10" fillId="0" borderId="0" xfId="0" applyFont="1" applyAlignment="1">
      <alignment vertical="top"/>
    </xf>
    <xf numFmtId="0" fontId="0" fillId="0" borderId="0" xfId="0" applyAlignment="1">
      <alignment vertical="top" wrapText="1"/>
    </xf>
    <xf numFmtId="0" fontId="0" fillId="0" borderId="0" xfId="0" applyAlignment="1">
      <alignment wrapText="1"/>
    </xf>
    <xf numFmtId="0" fontId="0" fillId="2" borderId="5" xfId="0" applyFill="1" applyBorder="1" applyAlignment="1">
      <alignment horizontal="center" vertical="top" wrapText="1"/>
    </xf>
    <xf numFmtId="0" fontId="0" fillId="0" borderId="0" xfId="0" applyAlignment="1">
      <alignment horizontal="center" vertical="center" wrapText="1"/>
    </xf>
    <xf numFmtId="49" fontId="11" fillId="3" borderId="2" xfId="0" applyNumberFormat="1" applyFont="1" applyFill="1" applyBorder="1" applyAlignment="1">
      <alignment horizontal="left" vertical="top"/>
    </xf>
    <xf numFmtId="49" fontId="5" fillId="3" borderId="8" xfId="0" applyNumberFormat="1" applyFont="1" applyFill="1" applyBorder="1" applyAlignment="1">
      <alignment horizontal="left" vertical="top" wrapText="1"/>
    </xf>
    <xf numFmtId="4" fontId="5" fillId="3" borderId="8" xfId="0" applyNumberFormat="1" applyFont="1" applyFill="1" applyBorder="1" applyAlignment="1">
      <alignment horizontal="right" vertical="top"/>
    </xf>
    <xf numFmtId="0" fontId="0" fillId="0" borderId="8" xfId="0" applyBorder="1" applyAlignment="1">
      <alignment vertical="top" wrapText="1"/>
    </xf>
    <xf numFmtId="49" fontId="5" fillId="3" borderId="3" xfId="0" applyNumberFormat="1" applyFont="1" applyFill="1" applyBorder="1" applyAlignment="1">
      <alignment horizontal="left" vertical="top"/>
    </xf>
    <xf numFmtId="49" fontId="5" fillId="3" borderId="4" xfId="0" applyNumberFormat="1" applyFont="1" applyFill="1" applyBorder="1" applyAlignment="1">
      <alignment horizontal="left" vertical="top" wrapText="1"/>
    </xf>
    <xf numFmtId="4" fontId="5" fillId="3" borderId="4" xfId="0" applyNumberFormat="1" applyFont="1" applyFill="1" applyBorder="1" applyAlignment="1">
      <alignment horizontal="right" vertical="top"/>
    </xf>
    <xf numFmtId="0" fontId="0" fillId="0" borderId="4" xfId="0" applyBorder="1" applyAlignment="1">
      <alignment vertical="top" wrapText="1"/>
    </xf>
    <xf numFmtId="49" fontId="5" fillId="3" borderId="15" xfId="0" applyNumberFormat="1" applyFont="1" applyFill="1" applyBorder="1" applyAlignment="1">
      <alignment horizontal="left" vertical="top"/>
    </xf>
    <xf numFmtId="49" fontId="11" fillId="3" borderId="16" xfId="0" applyNumberFormat="1" applyFont="1" applyFill="1" applyBorder="1" applyAlignment="1">
      <alignment horizontal="right" vertical="top"/>
    </xf>
    <xf numFmtId="4" fontId="11" fillId="3" borderId="16" xfId="0" applyNumberFormat="1" applyFont="1" applyFill="1" applyBorder="1" applyAlignment="1">
      <alignment horizontal="right" vertical="top"/>
    </xf>
    <xf numFmtId="0" fontId="0" fillId="0" borderId="16" xfId="0" applyBorder="1" applyAlignment="1">
      <alignment vertical="top" wrapText="1"/>
    </xf>
    <xf numFmtId="0" fontId="0" fillId="0" borderId="27" xfId="0" applyBorder="1" applyAlignment="1">
      <alignment wrapText="1"/>
    </xf>
    <xf numFmtId="49" fontId="5" fillId="3" borderId="12" xfId="0" applyNumberFormat="1" applyFont="1" applyFill="1" applyBorder="1" applyAlignment="1">
      <alignment horizontal="left" vertical="top"/>
    </xf>
    <xf numFmtId="49" fontId="11" fillId="3" borderId="6" xfId="0" applyNumberFormat="1" applyFont="1" applyFill="1" applyBorder="1" applyAlignment="1">
      <alignment horizontal="right" vertical="top"/>
    </xf>
    <xf numFmtId="4" fontId="11" fillId="3" borderId="6" xfId="0" applyNumberFormat="1" applyFont="1" applyFill="1" applyBorder="1" applyAlignment="1">
      <alignment horizontal="right" vertical="top"/>
    </xf>
    <xf numFmtId="0" fontId="11" fillId="3" borderId="3" xfId="0" applyFont="1" applyFill="1" applyBorder="1" applyAlignment="1">
      <alignment horizontal="left" vertical="top"/>
    </xf>
    <xf numFmtId="0" fontId="0" fillId="0" borderId="15" xfId="0" applyBorder="1" applyAlignment="1">
      <alignment vertical="top"/>
    </xf>
    <xf numFmtId="49" fontId="5" fillId="3" borderId="26" xfId="0" applyNumberFormat="1" applyFont="1" applyFill="1" applyBorder="1" applyAlignment="1">
      <alignment horizontal="left" vertical="top"/>
    </xf>
    <xf numFmtId="43" fontId="11" fillId="3" borderId="24" xfId="1" applyFont="1" applyFill="1" applyBorder="1" applyAlignment="1">
      <alignment horizontal="right" vertical="top"/>
    </xf>
    <xf numFmtId="43" fontId="0" fillId="0" borderId="0" xfId="0" applyNumberFormat="1" applyAlignment="1">
      <alignment vertical="top" wrapText="1"/>
    </xf>
    <xf numFmtId="43" fontId="0" fillId="0" borderId="0" xfId="0" applyNumberFormat="1" applyAlignment="1">
      <alignment wrapText="1"/>
    </xf>
    <xf numFmtId="0" fontId="0" fillId="0" borderId="26" xfId="0" applyBorder="1" applyAlignment="1">
      <alignment vertical="top"/>
    </xf>
    <xf numFmtId="0" fontId="0" fillId="0" borderId="17" xfId="0" applyBorder="1" applyAlignment="1">
      <alignment vertical="top"/>
    </xf>
    <xf numFmtId="43" fontId="0" fillId="0" borderId="17" xfId="1" applyFont="1" applyBorder="1" applyAlignment="1">
      <alignment vertical="top"/>
    </xf>
    <xf numFmtId="0" fontId="0" fillId="0" borderId="17" xfId="0" applyBorder="1" applyAlignment="1">
      <alignment vertical="top" wrapText="1"/>
    </xf>
    <xf numFmtId="0" fontId="0" fillId="0" borderId="18" xfId="0" applyBorder="1" applyAlignment="1">
      <alignment wrapText="1"/>
    </xf>
    <xf numFmtId="0" fontId="0" fillId="0" borderId="23" xfId="0" applyBorder="1" applyAlignment="1">
      <alignment vertical="top"/>
    </xf>
    <xf numFmtId="49" fontId="5" fillId="3" borderId="24" xfId="0" applyNumberFormat="1" applyFont="1" applyFill="1" applyBorder="1" applyAlignment="1">
      <alignment horizontal="left" vertical="top" wrapText="1"/>
    </xf>
    <xf numFmtId="43" fontId="0" fillId="0" borderId="24" xfId="1" applyFont="1" applyBorder="1" applyAlignment="1">
      <alignment vertical="top"/>
    </xf>
    <xf numFmtId="0" fontId="0" fillId="0" borderId="24" xfId="0" applyBorder="1" applyAlignment="1">
      <alignment vertical="top" wrapText="1"/>
    </xf>
    <xf numFmtId="0" fontId="0" fillId="0" borderId="25" xfId="0" applyBorder="1" applyAlignment="1">
      <alignment vertical="top" wrapText="1"/>
    </xf>
    <xf numFmtId="0" fontId="0" fillId="0" borderId="22" xfId="0" applyBorder="1" applyAlignment="1">
      <alignment vertical="top"/>
    </xf>
    <xf numFmtId="0" fontId="0" fillId="0" borderId="28" xfId="0" applyBorder="1" applyAlignment="1">
      <alignment vertical="top"/>
    </xf>
    <xf numFmtId="43" fontId="0" fillId="0" borderId="28" xfId="1" applyFont="1" applyBorder="1" applyAlignment="1">
      <alignment horizontal="right" vertical="top"/>
    </xf>
    <xf numFmtId="43" fontId="12" fillId="4" borderId="24" xfId="1" applyFont="1" applyFill="1" applyBorder="1" applyAlignment="1">
      <alignment horizontal="left" vertical="top"/>
    </xf>
    <xf numFmtId="43" fontId="12" fillId="4" borderId="24" xfId="1" applyFont="1" applyFill="1" applyBorder="1" applyAlignment="1">
      <alignment horizontal="right" vertical="top"/>
    </xf>
    <xf numFmtId="43" fontId="0" fillId="0" borderId="0" xfId="0" applyNumberFormat="1" applyAlignment="1">
      <alignment vertical="top"/>
    </xf>
    <xf numFmtId="0" fontId="0" fillId="0" borderId="8" xfId="0" applyBorder="1" applyAlignment="1">
      <alignment vertical="top"/>
    </xf>
    <xf numFmtId="43" fontId="0" fillId="0" borderId="8" xfId="1" applyFont="1" applyBorder="1" applyAlignment="1">
      <alignment horizontal="right" vertical="top"/>
    </xf>
    <xf numFmtId="0" fontId="0" fillId="0" borderId="3" xfId="0" applyBorder="1" applyAlignment="1">
      <alignment vertical="top"/>
    </xf>
    <xf numFmtId="43" fontId="0" fillId="0" borderId="4" xfId="1" applyFont="1" applyBorder="1" applyAlignment="1">
      <alignment vertical="top"/>
    </xf>
    <xf numFmtId="43" fontId="11" fillId="3" borderId="16" xfId="1" applyFont="1" applyFill="1" applyBorder="1" applyAlignment="1">
      <alignment horizontal="right" vertical="top"/>
    </xf>
    <xf numFmtId="0" fontId="0" fillId="0" borderId="21" xfId="0" applyBorder="1" applyAlignment="1">
      <alignment vertical="top"/>
    </xf>
    <xf numFmtId="43" fontId="0" fillId="0" borderId="0" xfId="1" applyFont="1" applyAlignment="1">
      <alignment vertical="top"/>
    </xf>
    <xf numFmtId="43" fontId="0" fillId="0" borderId="8" xfId="1" applyFont="1" applyBorder="1" applyAlignment="1">
      <alignment vertical="top"/>
    </xf>
    <xf numFmtId="43" fontId="0" fillId="0" borderId="4" xfId="0" applyNumberFormat="1" applyBorder="1" applyAlignment="1">
      <alignment vertical="top"/>
    </xf>
    <xf numFmtId="3" fontId="3" fillId="0" borderId="41" xfId="0" applyNumberFormat="1" applyFont="1" applyBorder="1" applyAlignment="1">
      <alignment vertical="top" wrapText="1"/>
    </xf>
    <xf numFmtId="0" fontId="0" fillId="0" borderId="0" xfId="0" applyAlignment="1">
      <alignment horizontal="center" vertical="center"/>
    </xf>
    <xf numFmtId="164" fontId="0" fillId="0" borderId="10" xfId="1" applyNumberFormat="1" applyFont="1" applyBorder="1"/>
    <xf numFmtId="0" fontId="0" fillId="0" borderId="42" xfId="0" applyBorder="1" applyAlignment="1">
      <alignment vertical="top"/>
    </xf>
    <xf numFmtId="0" fontId="8" fillId="5" borderId="0" xfId="0" applyFont="1" applyFill="1" applyAlignment="1">
      <alignment horizontal="right" vertical="top"/>
    </xf>
    <xf numFmtId="0" fontId="15" fillId="0" borderId="0" xfId="0" applyFont="1" applyAlignment="1">
      <alignment vertical="center" wrapText="1"/>
    </xf>
    <xf numFmtId="0" fontId="14" fillId="0" borderId="0" xfId="0" applyFont="1" applyAlignment="1">
      <alignment vertical="center" wrapText="1"/>
    </xf>
    <xf numFmtId="0" fontId="16" fillId="0" borderId="0" xfId="0" applyFont="1" applyAlignment="1">
      <alignment vertical="center" wrapText="1"/>
    </xf>
    <xf numFmtId="164" fontId="3" fillId="6" borderId="23" xfId="1" applyNumberFormat="1" applyFont="1" applyFill="1" applyBorder="1" applyAlignment="1">
      <alignment vertical="center" wrapText="1"/>
    </xf>
    <xf numFmtId="0" fontId="0" fillId="0" borderId="46" xfId="0" applyBorder="1" applyAlignment="1">
      <alignment vertical="top"/>
    </xf>
    <xf numFmtId="164" fontId="3" fillId="0" borderId="44" xfId="1" applyNumberFormat="1" applyFont="1" applyBorder="1" applyAlignment="1">
      <alignment vertical="top" wrapText="1"/>
    </xf>
    <xf numFmtId="164" fontId="5" fillId="6" borderId="37" xfId="1" applyNumberFormat="1" applyFont="1" applyFill="1" applyBorder="1" applyAlignment="1">
      <alignment vertical="top" wrapText="1"/>
    </xf>
    <xf numFmtId="0" fontId="3" fillId="0" borderId="32" xfId="0" applyFont="1" applyBorder="1" applyAlignment="1">
      <alignment horizontal="center" vertical="center" wrapText="1"/>
    </xf>
    <xf numFmtId="3" fontId="6" fillId="0" borderId="32" xfId="0" applyNumberFormat="1" applyFont="1" applyBorder="1" applyAlignment="1">
      <alignment vertical="top" wrapText="1"/>
    </xf>
    <xf numFmtId="164" fontId="3" fillId="6" borderId="19" xfId="1" applyNumberFormat="1" applyFont="1" applyFill="1" applyBorder="1" applyAlignment="1">
      <alignment horizontal="center" vertical="top" wrapText="1"/>
    </xf>
    <xf numFmtId="3" fontId="3" fillId="6" borderId="34" xfId="0" applyNumberFormat="1" applyFont="1" applyFill="1" applyBorder="1" applyAlignment="1">
      <alignment horizontal="center" vertical="top" wrapText="1"/>
    </xf>
    <xf numFmtId="43" fontId="7" fillId="6" borderId="38" xfId="1" applyFont="1" applyFill="1" applyBorder="1" applyAlignment="1">
      <alignment vertical="top"/>
    </xf>
    <xf numFmtId="3" fontId="3" fillId="6" borderId="19" xfId="0" applyNumberFormat="1" applyFont="1" applyFill="1" applyBorder="1" applyAlignment="1">
      <alignment horizontal="center" vertical="top" wrapText="1"/>
    </xf>
    <xf numFmtId="3" fontId="6" fillId="6" borderId="19" xfId="0" applyNumberFormat="1" applyFont="1" applyFill="1" applyBorder="1" applyAlignment="1">
      <alignment vertical="top" wrapText="1"/>
    </xf>
    <xf numFmtId="0" fontId="3" fillId="0" borderId="45" xfId="0" applyFont="1" applyBorder="1" applyAlignment="1">
      <alignment horizontal="center" vertical="center" wrapText="1"/>
    </xf>
    <xf numFmtId="0" fontId="0" fillId="0" borderId="43" xfId="0" applyBorder="1" applyAlignment="1">
      <alignment vertical="top"/>
    </xf>
    <xf numFmtId="3" fontId="3" fillId="0" borderId="45" xfId="0" applyNumberFormat="1" applyFont="1" applyBorder="1" applyAlignment="1">
      <alignment vertical="top" wrapText="1"/>
    </xf>
    <xf numFmtId="3" fontId="3" fillId="0" borderId="28" xfId="0" applyNumberFormat="1" applyFont="1" applyBorder="1" applyAlignment="1">
      <alignment vertical="top" wrapText="1"/>
    </xf>
    <xf numFmtId="3" fontId="6" fillId="0" borderId="45" xfId="0" applyNumberFormat="1" applyFont="1" applyBorder="1" applyAlignment="1">
      <alignment vertical="top" wrapText="1"/>
    </xf>
    <xf numFmtId="0" fontId="0" fillId="6" borderId="38" xfId="0" applyFill="1" applyBorder="1" applyAlignment="1">
      <alignment vertical="top"/>
    </xf>
    <xf numFmtId="3" fontId="5" fillId="6" borderId="19" xfId="0" applyNumberFormat="1" applyFont="1" applyFill="1" applyBorder="1" applyAlignment="1">
      <alignment vertical="top" wrapText="1"/>
    </xf>
    <xf numFmtId="3" fontId="3" fillId="6" borderId="34" xfId="0" applyNumberFormat="1" applyFont="1" applyFill="1" applyBorder="1" applyAlignment="1">
      <alignment vertical="top" wrapText="1"/>
    </xf>
    <xf numFmtId="164" fontId="3" fillId="0" borderId="29" xfId="1" applyNumberFormat="1" applyFont="1" applyBorder="1" applyAlignment="1">
      <alignment vertical="top" wrapText="1"/>
    </xf>
    <xf numFmtId="164" fontId="3" fillId="0" borderId="31" xfId="1" applyNumberFormat="1" applyFont="1" applyBorder="1" applyAlignment="1">
      <alignment vertical="center" wrapText="1"/>
    </xf>
    <xf numFmtId="164" fontId="3" fillId="0" borderId="32" xfId="1" applyNumberFormat="1" applyFont="1" applyBorder="1" applyAlignment="1">
      <alignment vertical="center" wrapText="1"/>
    </xf>
    <xf numFmtId="164" fontId="3" fillId="6" borderId="37" xfId="1" applyNumberFormat="1" applyFont="1" applyFill="1" applyBorder="1" applyAlignment="1">
      <alignment vertical="top" wrapText="1"/>
    </xf>
    <xf numFmtId="164" fontId="3" fillId="6" borderId="19" xfId="1" applyNumberFormat="1" applyFont="1" applyFill="1" applyBorder="1" applyAlignment="1">
      <alignment vertical="center" wrapText="1"/>
    </xf>
    <xf numFmtId="164" fontId="3" fillId="0" borderId="45" xfId="1" applyNumberFormat="1" applyFont="1" applyBorder="1" applyAlignment="1">
      <alignment horizontal="center" vertical="top" wrapText="1"/>
    </xf>
    <xf numFmtId="164" fontId="3" fillId="0" borderId="46" xfId="1" applyNumberFormat="1" applyFont="1" applyBorder="1" applyAlignment="1">
      <alignment horizontal="center" vertical="top" wrapText="1"/>
    </xf>
    <xf numFmtId="164" fontId="8" fillId="5" borderId="0" xfId="1" applyNumberFormat="1" applyFont="1" applyFill="1" applyAlignment="1">
      <alignment horizontal="right" vertical="top"/>
    </xf>
    <xf numFmtId="164" fontId="8" fillId="6" borderId="0" xfId="1" applyNumberFormat="1" applyFont="1" applyFill="1" applyAlignment="1">
      <alignment horizontal="right" vertical="top"/>
    </xf>
    <xf numFmtId="164" fontId="3" fillId="0" borderId="29" xfId="1" applyNumberFormat="1" applyFont="1" applyBorder="1" applyAlignment="1">
      <alignment horizontal="center" vertical="top" wrapText="1"/>
    </xf>
    <xf numFmtId="164" fontId="3" fillId="0" borderId="30" xfId="1" applyNumberFormat="1" applyFont="1" applyBorder="1" applyAlignment="1">
      <alignment horizontal="center" vertical="top" wrapText="1"/>
    </xf>
    <xf numFmtId="164" fontId="3" fillId="0" borderId="41" xfId="1" applyNumberFormat="1" applyFont="1" applyBorder="1" applyAlignment="1">
      <alignment horizontal="center" vertical="top" wrapText="1"/>
    </xf>
    <xf numFmtId="164" fontId="3" fillId="6" borderId="37" xfId="1" applyNumberFormat="1" applyFont="1" applyFill="1" applyBorder="1" applyAlignment="1">
      <alignment horizontal="center" vertical="top" wrapText="1"/>
    </xf>
    <xf numFmtId="164" fontId="3" fillId="6" borderId="34" xfId="1" applyNumberFormat="1" applyFont="1" applyFill="1" applyBorder="1" applyAlignment="1">
      <alignment horizontal="center" vertical="top" wrapText="1"/>
    </xf>
    <xf numFmtId="164" fontId="3" fillId="0" borderId="0" xfId="1" applyNumberFormat="1" applyFont="1" applyBorder="1" applyAlignment="1">
      <alignment horizontal="center" vertical="top" wrapText="1"/>
    </xf>
    <xf numFmtId="0" fontId="3" fillId="0" borderId="0" xfId="0" applyFont="1" applyAlignment="1">
      <alignment horizontal="center" vertical="center" wrapText="1"/>
    </xf>
    <xf numFmtId="3" fontId="5" fillId="6" borderId="39" xfId="0" applyNumberFormat="1" applyFont="1" applyFill="1" applyBorder="1" applyAlignment="1">
      <alignment horizontal="center" vertical="top" wrapText="1"/>
    </xf>
    <xf numFmtId="3" fontId="3" fillId="0" borderId="28" xfId="0" applyNumberFormat="1" applyFont="1" applyBorder="1" applyAlignment="1">
      <alignment horizontal="center" vertical="top" wrapText="1"/>
    </xf>
    <xf numFmtId="3" fontId="3" fillId="0" borderId="52" xfId="0" applyNumberFormat="1" applyFont="1" applyBorder="1" applyAlignment="1">
      <alignment horizontal="center" vertical="top" wrapText="1"/>
    </xf>
    <xf numFmtId="164" fontId="3" fillId="6" borderId="25" xfId="1" applyNumberFormat="1" applyFont="1" applyFill="1" applyBorder="1" applyAlignment="1">
      <alignment horizontal="center" vertical="top" wrapText="1"/>
    </xf>
    <xf numFmtId="164" fontId="3" fillId="6" borderId="20" xfId="1" applyNumberFormat="1" applyFont="1" applyFill="1" applyBorder="1" applyAlignment="1">
      <alignment horizontal="center" vertical="top" wrapText="1"/>
    </xf>
    <xf numFmtId="164" fontId="3" fillId="6" borderId="13" xfId="1" applyNumberFormat="1" applyFont="1" applyFill="1" applyBorder="1" applyAlignment="1">
      <alignment horizontal="center" vertical="top" wrapText="1"/>
    </xf>
    <xf numFmtId="164" fontId="5" fillId="6" borderId="30" xfId="1" applyNumberFormat="1" applyFont="1" applyFill="1" applyBorder="1" applyAlignment="1">
      <alignment vertical="top" wrapText="1"/>
    </xf>
    <xf numFmtId="164" fontId="3" fillId="6" borderId="41" xfId="1" applyNumberFormat="1" applyFont="1" applyFill="1" applyBorder="1" applyAlignment="1">
      <alignment horizontal="center" vertical="top" wrapText="1"/>
    </xf>
    <xf numFmtId="0" fontId="0" fillId="6" borderId="10" xfId="0" applyFill="1" applyBorder="1" applyAlignment="1">
      <alignment vertical="top"/>
    </xf>
    <xf numFmtId="3" fontId="3" fillId="6" borderId="52" xfId="0" applyNumberFormat="1" applyFont="1" applyFill="1" applyBorder="1" applyAlignment="1">
      <alignment horizontal="center" vertical="top" wrapText="1"/>
    </xf>
    <xf numFmtId="0" fontId="0" fillId="6" borderId="46" xfId="0" applyFill="1" applyBorder="1" applyAlignment="1">
      <alignment vertical="top"/>
    </xf>
    <xf numFmtId="164" fontId="5" fillId="6" borderId="52" xfId="1" applyNumberFormat="1" applyFont="1" applyFill="1" applyBorder="1" applyAlignment="1">
      <alignment vertical="center" wrapText="1"/>
    </xf>
    <xf numFmtId="3" fontId="3" fillId="0" borderId="0" xfId="0" applyNumberFormat="1" applyFont="1" applyAlignment="1">
      <alignment horizontal="center" vertical="top" wrapText="1"/>
    </xf>
    <xf numFmtId="43" fontId="7" fillId="0" borderId="43" xfId="1" applyFont="1" applyBorder="1" applyAlignment="1">
      <alignment vertical="top"/>
    </xf>
    <xf numFmtId="3" fontId="3" fillId="0" borderId="45" xfId="0" applyNumberFormat="1" applyFont="1" applyBorder="1" applyAlignment="1">
      <alignment horizontal="center" vertical="top" wrapText="1"/>
    </xf>
    <xf numFmtId="0" fontId="18" fillId="0" borderId="5" xfId="0" applyFont="1" applyBorder="1" applyAlignment="1">
      <alignment horizontal="center" vertical="center" wrapText="1"/>
    </xf>
    <xf numFmtId="0" fontId="17" fillId="0" borderId="6" xfId="0" applyFont="1" applyBorder="1" applyAlignment="1">
      <alignment horizontal="center" vertical="top" wrapText="1"/>
    </xf>
    <xf numFmtId="0" fontId="4" fillId="0" borderId="4" xfId="0" applyFont="1" applyBorder="1" applyAlignment="1">
      <alignment horizontal="left" vertical="top" wrapText="1"/>
    </xf>
    <xf numFmtId="0" fontId="4" fillId="0" borderId="54" xfId="0" applyFont="1" applyBorder="1" applyAlignment="1">
      <alignment horizontal="left" vertical="top" wrapText="1"/>
    </xf>
    <xf numFmtId="0" fontId="5" fillId="0" borderId="4" xfId="0" applyFont="1" applyBorder="1" applyAlignment="1">
      <alignment horizontal="left" vertical="top" wrapText="1"/>
    </xf>
    <xf numFmtId="0" fontId="5" fillId="0" borderId="16" xfId="0" applyFont="1" applyBorder="1" applyAlignment="1">
      <alignment horizontal="left" vertical="top" wrapText="1"/>
    </xf>
    <xf numFmtId="0" fontId="1" fillId="0" borderId="24" xfId="0" applyFont="1" applyBorder="1" applyAlignment="1">
      <alignment horizontal="left" vertical="top" wrapText="1"/>
    </xf>
    <xf numFmtId="0" fontId="6" fillId="0" borderId="24" xfId="0" applyFont="1" applyBorder="1" applyAlignment="1">
      <alignment horizontal="right" vertical="center" wrapText="1"/>
    </xf>
    <xf numFmtId="0" fontId="0" fillId="0" borderId="6" xfId="0" applyBorder="1" applyAlignment="1">
      <alignment vertical="top"/>
    </xf>
    <xf numFmtId="0" fontId="17" fillId="0" borderId="24" xfId="0" applyFont="1" applyBorder="1" applyAlignment="1">
      <alignment horizontal="center" vertical="center" wrapText="1"/>
    </xf>
    <xf numFmtId="0" fontId="17" fillId="0" borderId="6" xfId="0" applyFont="1" applyBorder="1" applyAlignment="1">
      <alignment horizontal="left" vertical="center" wrapText="1"/>
    </xf>
    <xf numFmtId="0" fontId="4" fillId="0" borderId="54" xfId="0" applyFont="1" applyBorder="1" applyAlignment="1">
      <alignment vertical="top" wrapText="1"/>
    </xf>
    <xf numFmtId="0" fontId="5" fillId="0" borderId="4" xfId="0" applyFont="1" applyBorder="1" applyAlignment="1">
      <alignment vertical="top" wrapText="1"/>
    </xf>
    <xf numFmtId="0" fontId="4" fillId="0" borderId="4" xfId="0" applyFont="1" applyBorder="1" applyAlignment="1">
      <alignment vertical="top" wrapText="1"/>
    </xf>
    <xf numFmtId="0" fontId="5" fillId="0" borderId="16" xfId="0" applyFont="1" applyBorder="1" applyAlignment="1">
      <alignment vertical="top" wrapText="1"/>
    </xf>
    <xf numFmtId="0" fontId="17" fillId="0" borderId="55" xfId="0" applyFont="1" applyBorder="1" applyAlignment="1">
      <alignment vertical="top" wrapText="1"/>
    </xf>
    <xf numFmtId="0" fontId="1" fillId="0" borderId="4" xfId="0" applyFont="1" applyBorder="1" applyAlignment="1">
      <alignment vertical="top" wrapText="1"/>
    </xf>
    <xf numFmtId="0" fontId="17" fillId="0" borderId="54" xfId="0" applyFont="1" applyBorder="1" applyAlignment="1">
      <alignment vertical="top" wrapText="1"/>
    </xf>
    <xf numFmtId="0" fontId="1" fillId="0" borderId="5" xfId="0" applyFont="1" applyBorder="1" applyAlignment="1">
      <alignment vertical="top" wrapText="1"/>
    </xf>
    <xf numFmtId="0" fontId="17" fillId="0" borderId="6" xfId="0" applyFont="1" applyBorder="1" applyAlignment="1">
      <alignment vertical="top" wrapText="1"/>
    </xf>
    <xf numFmtId="0" fontId="4" fillId="0" borderId="24" xfId="0" applyFont="1" applyBorder="1" applyAlignment="1">
      <alignment vertical="top" wrapText="1"/>
    </xf>
    <xf numFmtId="0" fontId="4" fillId="0" borderId="17" xfId="0" applyFont="1" applyBorder="1" applyAlignment="1">
      <alignment vertical="top" wrapText="1"/>
    </xf>
    <xf numFmtId="0" fontId="6" fillId="0" borderId="54" xfId="0" applyFont="1" applyBorder="1" applyAlignment="1">
      <alignment horizontal="right" vertical="top" wrapText="1"/>
    </xf>
    <xf numFmtId="164" fontId="3" fillId="6" borderId="20" xfId="1" applyNumberFormat="1" applyFont="1" applyFill="1" applyBorder="1" applyAlignment="1">
      <alignment horizontal="center" vertical="top" wrapText="1"/>
    </xf>
    <xf numFmtId="164" fontId="3" fillId="6" borderId="13" xfId="1" applyNumberFormat="1" applyFont="1" applyFill="1" applyBorder="1" applyAlignment="1">
      <alignment horizontal="center" vertical="top" wrapText="1"/>
    </xf>
    <xf numFmtId="164" fontId="3" fillId="6" borderId="18" xfId="1" applyNumberFormat="1" applyFont="1" applyFill="1" applyBorder="1" applyAlignment="1">
      <alignment horizontal="center" vertical="top" wrapText="1"/>
    </xf>
    <xf numFmtId="164" fontId="3" fillId="6" borderId="9" xfId="1" applyNumberFormat="1" applyFont="1" applyFill="1" applyBorder="1" applyAlignment="1">
      <alignment horizontal="center" vertical="top" wrapText="1"/>
    </xf>
    <xf numFmtId="164" fontId="3" fillId="6" borderId="10" xfId="1" applyNumberFormat="1" applyFont="1" applyFill="1" applyBorder="1" applyAlignment="1">
      <alignment horizontal="center" vertical="top" wrapText="1"/>
    </xf>
    <xf numFmtId="164" fontId="3" fillId="6" borderId="27" xfId="1" applyNumberFormat="1" applyFont="1" applyFill="1" applyBorder="1" applyAlignment="1">
      <alignment horizontal="center" vertical="top" wrapText="1"/>
    </xf>
    <xf numFmtId="3" fontId="3" fillId="6" borderId="13" xfId="0" applyNumberFormat="1" applyFont="1" applyFill="1" applyBorder="1" applyAlignment="1">
      <alignment horizontal="center" vertical="top" wrapText="1"/>
    </xf>
    <xf numFmtId="3" fontId="3" fillId="6" borderId="14" xfId="0" applyNumberFormat="1" applyFont="1" applyFill="1" applyBorder="1" applyAlignment="1">
      <alignment horizontal="center" vertical="top" wrapText="1"/>
    </xf>
    <xf numFmtId="3" fontId="3" fillId="6" borderId="11" xfId="0" applyNumberFormat="1" applyFont="1" applyFill="1" applyBorder="1" applyAlignment="1">
      <alignment horizontal="center" vertical="top" wrapText="1"/>
    </xf>
    <xf numFmtId="3" fontId="3" fillId="6" borderId="47" xfId="0" applyNumberFormat="1" applyFont="1" applyFill="1" applyBorder="1" applyAlignment="1">
      <alignment horizontal="center" vertical="top" wrapText="1"/>
    </xf>
    <xf numFmtId="3" fontId="3" fillId="6" borderId="34" xfId="0" applyNumberFormat="1" applyFont="1" applyFill="1" applyBorder="1" applyAlignment="1">
      <alignment horizontal="center" vertical="top" wrapText="1"/>
    </xf>
    <xf numFmtId="3" fontId="3" fillId="6" borderId="40" xfId="0" applyNumberFormat="1" applyFont="1" applyFill="1" applyBorder="1" applyAlignment="1">
      <alignment horizontal="center" vertical="top" wrapText="1"/>
    </xf>
    <xf numFmtId="3" fontId="3" fillId="0" borderId="47" xfId="0" applyNumberFormat="1" applyFont="1" applyBorder="1" applyAlignment="1">
      <alignment horizontal="center" vertical="top" wrapText="1"/>
    </xf>
    <xf numFmtId="3" fontId="3" fillId="0" borderId="34" xfId="0" applyNumberFormat="1" applyFont="1" applyBorder="1" applyAlignment="1">
      <alignment horizontal="center" vertical="top" wrapText="1"/>
    </xf>
    <xf numFmtId="3" fontId="3" fillId="0" borderId="39" xfId="0" applyNumberFormat="1" applyFont="1" applyBorder="1" applyAlignment="1">
      <alignment horizontal="center" vertical="top" wrapText="1"/>
    </xf>
    <xf numFmtId="164" fontId="3" fillId="6" borderId="37" xfId="1" applyNumberFormat="1" applyFont="1" applyFill="1" applyBorder="1" applyAlignment="1">
      <alignment horizontal="center" vertical="top" wrapText="1"/>
    </xf>
    <xf numFmtId="164" fontId="3" fillId="6" borderId="34" xfId="1" applyNumberFormat="1" applyFont="1" applyFill="1" applyBorder="1" applyAlignment="1">
      <alignment horizontal="center" vertical="top" wrapText="1"/>
    </xf>
    <xf numFmtId="164" fontId="3" fillId="6" borderId="39" xfId="1" applyNumberFormat="1" applyFont="1" applyFill="1" applyBorder="1" applyAlignment="1">
      <alignment horizontal="center" vertical="top" wrapText="1"/>
    </xf>
    <xf numFmtId="164" fontId="3" fillId="6" borderId="35" xfId="1" applyNumberFormat="1" applyFont="1" applyFill="1" applyBorder="1" applyAlignment="1">
      <alignment horizontal="center" vertical="top" wrapText="1"/>
    </xf>
    <xf numFmtId="164" fontId="3" fillId="6" borderId="38" xfId="1" applyNumberFormat="1" applyFont="1" applyFill="1" applyBorder="1" applyAlignment="1">
      <alignment horizontal="center" vertical="top" wrapText="1"/>
    </xf>
    <xf numFmtId="164" fontId="3" fillId="6" borderId="36" xfId="1" applyNumberFormat="1" applyFont="1" applyFill="1" applyBorder="1" applyAlignment="1">
      <alignment horizontal="center" vertical="top" wrapText="1"/>
    </xf>
    <xf numFmtId="3" fontId="3" fillId="6" borderId="39" xfId="0" applyNumberFormat="1" applyFont="1" applyFill="1" applyBorder="1" applyAlignment="1">
      <alignment horizontal="center" vertical="top" wrapText="1"/>
    </xf>
    <xf numFmtId="164" fontId="3" fillId="0" borderId="29" xfId="1" applyNumberFormat="1" applyFont="1" applyBorder="1" applyAlignment="1">
      <alignment horizontal="center" vertical="top" wrapText="1"/>
    </xf>
    <xf numFmtId="164" fontId="3" fillId="0" borderId="0" xfId="1" applyNumberFormat="1" applyFont="1" applyBorder="1" applyAlignment="1">
      <alignment horizontal="center" vertical="top" wrapText="1"/>
    </xf>
    <xf numFmtId="164" fontId="3" fillId="0" borderId="28" xfId="1" applyNumberFormat="1" applyFont="1" applyBorder="1" applyAlignment="1">
      <alignment horizontal="center" vertical="top" wrapText="1"/>
    </xf>
    <xf numFmtId="164" fontId="3" fillId="0" borderId="30" xfId="1" applyNumberFormat="1" applyFont="1" applyBorder="1" applyAlignment="1">
      <alignment horizontal="center" vertical="top" wrapText="1"/>
    </xf>
    <xf numFmtId="164" fontId="3" fillId="0" borderId="41" xfId="1" applyNumberFormat="1" applyFont="1" applyBorder="1" applyAlignment="1">
      <alignment horizontal="center" vertical="top" wrapText="1"/>
    </xf>
    <xf numFmtId="164" fontId="3" fillId="0" borderId="52" xfId="1" applyNumberFormat="1" applyFont="1" applyBorder="1" applyAlignment="1">
      <alignment horizontal="center" vertical="top" wrapText="1"/>
    </xf>
    <xf numFmtId="164" fontId="3" fillId="0" borderId="1" xfId="1" applyNumberFormat="1" applyFont="1" applyBorder="1" applyAlignment="1">
      <alignment horizontal="center" vertical="top" wrapText="1"/>
    </xf>
    <xf numFmtId="164" fontId="3" fillId="0" borderId="43" xfId="1" applyNumberFormat="1" applyFont="1" applyBorder="1" applyAlignment="1">
      <alignment horizontal="center" vertical="top" wrapText="1"/>
    </xf>
    <xf numFmtId="164" fontId="3" fillId="0" borderId="51" xfId="1" applyNumberFormat="1" applyFont="1" applyBorder="1" applyAlignment="1">
      <alignment horizontal="center" vertical="top" wrapText="1"/>
    </xf>
    <xf numFmtId="164" fontId="3" fillId="0" borderId="33" xfId="1" applyNumberFormat="1" applyFont="1" applyBorder="1" applyAlignment="1">
      <alignment horizontal="center" vertical="top" wrapText="1"/>
    </xf>
    <xf numFmtId="164" fontId="3" fillId="0" borderId="42" xfId="1" applyNumberFormat="1" applyFont="1" applyBorder="1" applyAlignment="1">
      <alignment horizontal="center" vertical="top" wrapText="1"/>
    </xf>
    <xf numFmtId="164" fontId="3" fillId="0" borderId="53" xfId="1" applyNumberFormat="1" applyFont="1" applyBorder="1" applyAlignment="1">
      <alignment horizontal="center" vertical="top" wrapText="1"/>
    </xf>
    <xf numFmtId="3" fontId="5" fillId="6" borderId="37" xfId="0" applyNumberFormat="1" applyFont="1" applyFill="1" applyBorder="1" applyAlignment="1">
      <alignment horizontal="center" vertical="top" wrapText="1"/>
    </xf>
    <xf numFmtId="3" fontId="5" fillId="6" borderId="34" xfId="0" applyNumberFormat="1" applyFont="1" applyFill="1" applyBorder="1" applyAlignment="1">
      <alignment horizontal="center" vertical="top" wrapText="1"/>
    </xf>
    <xf numFmtId="3" fontId="5" fillId="6" borderId="39" xfId="0" applyNumberFormat="1" applyFont="1" applyFill="1" applyBorder="1" applyAlignment="1">
      <alignment horizontal="center" vertical="top" wrapText="1"/>
    </xf>
    <xf numFmtId="3" fontId="3" fillId="0" borderId="41" xfId="0" applyNumberFormat="1" applyFont="1" applyBorder="1" applyAlignment="1">
      <alignment horizontal="center" vertical="top" wrapText="1"/>
    </xf>
    <xf numFmtId="3" fontId="3" fillId="0" borderId="49" xfId="0" applyNumberFormat="1" applyFont="1" applyBorder="1" applyAlignment="1">
      <alignment horizontal="center" vertical="top" wrapText="1"/>
    </xf>
    <xf numFmtId="3" fontId="3" fillId="0" borderId="48" xfId="0" applyNumberFormat="1" applyFont="1" applyBorder="1" applyAlignment="1">
      <alignment horizontal="center" vertical="top" wrapText="1"/>
    </xf>
    <xf numFmtId="3" fontId="3" fillId="0" borderId="0" xfId="0" applyNumberFormat="1" applyFont="1" applyAlignment="1">
      <alignment horizontal="center" vertical="top" wrapText="1"/>
    </xf>
    <xf numFmtId="3" fontId="3" fillId="0" borderId="7" xfId="0" applyNumberFormat="1" applyFont="1" applyBorder="1" applyAlignment="1">
      <alignment horizontal="center" vertical="top" wrapText="1"/>
    </xf>
    <xf numFmtId="3" fontId="3" fillId="0" borderId="50" xfId="0" applyNumberFormat="1" applyFont="1" applyBorder="1" applyAlignment="1">
      <alignment horizontal="center" vertical="top" wrapText="1"/>
    </xf>
    <xf numFmtId="43" fontId="0" fillId="0" borderId="8" xfId="1" applyFont="1" applyBorder="1" applyAlignment="1">
      <alignment horizontal="left" vertical="top" wrapText="1"/>
    </xf>
    <xf numFmtId="43" fontId="0" fillId="0" borderId="4" xfId="1" applyFont="1" applyBorder="1" applyAlignment="1">
      <alignment horizontal="left" vertical="top" wrapText="1"/>
    </xf>
    <xf numFmtId="43" fontId="0" fillId="0" borderId="16" xfId="1" applyFont="1" applyBorder="1" applyAlignment="1">
      <alignment horizontal="left" vertical="top" wrapText="1"/>
    </xf>
    <xf numFmtId="43" fontId="0" fillId="0" borderId="9" xfId="1" applyFont="1" applyBorder="1" applyAlignment="1">
      <alignment horizontal="left" vertical="center" wrapText="1"/>
    </xf>
    <xf numFmtId="43" fontId="0" fillId="0" borderId="10" xfId="1" applyFont="1" applyBorder="1" applyAlignment="1">
      <alignment horizontal="left" vertical="center" wrapText="1"/>
    </xf>
    <xf numFmtId="43" fontId="0" fillId="0" borderId="27" xfId="1" applyFont="1"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49" fontId="11" fillId="3" borderId="31" xfId="0" applyNumberFormat="1" applyFont="1" applyFill="1" applyBorder="1" applyAlignment="1">
      <alignment horizontal="left"/>
    </xf>
    <xf numFmtId="49" fontId="11" fillId="3" borderId="32" xfId="0" applyNumberFormat="1" applyFont="1" applyFill="1" applyBorder="1" applyAlignment="1">
      <alignment horizontal="left"/>
    </xf>
    <xf numFmtId="0" fontId="0" fillId="0" borderId="8" xfId="0" applyBorder="1" applyAlignment="1">
      <alignment vertical="top" wrapText="1"/>
    </xf>
    <xf numFmtId="0" fontId="0" fillId="0" borderId="4" xfId="0" applyBorder="1" applyAlignment="1">
      <alignment vertical="top" wrapText="1"/>
    </xf>
    <xf numFmtId="0" fontId="0" fillId="0" borderId="16" xfId="0" applyBorder="1" applyAlignment="1">
      <alignment vertical="top" wrapText="1"/>
    </xf>
    <xf numFmtId="0" fontId="0" fillId="0" borderId="27" xfId="0" applyBorder="1" applyAlignment="1">
      <alignment horizontal="left" vertical="center" wrapText="1"/>
    </xf>
    <xf numFmtId="0" fontId="16" fillId="0" borderId="0" xfId="0" applyFont="1" applyAlignment="1">
      <alignment vertical="center" wrapText="1"/>
    </xf>
    <xf numFmtId="0" fontId="15" fillId="0" borderId="0" xfId="0" applyFont="1" applyAlignment="1">
      <alignmen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D6D07-2C04-4575-B5FD-FA70BE9F773B}">
  <dimension ref="A1:G51"/>
  <sheetViews>
    <sheetView tabSelected="1" zoomScale="70" zoomScaleNormal="70" workbookViewId="0">
      <pane xSplit="1" ySplit="1" topLeftCell="B2" activePane="bottomRight" state="frozen"/>
      <selection pane="topRight" activeCell="B1" sqref="B1"/>
      <selection pane="bottomLeft" activeCell="A4" sqref="A4"/>
      <selection pane="bottomRight" activeCell="A47" sqref="A47"/>
    </sheetView>
  </sheetViews>
  <sheetFormatPr defaultColWidth="8.7265625" defaultRowHeight="14.5" x14ac:dyDescent="0.35"/>
  <cols>
    <col min="1" max="1" width="104.26953125" style="1" customWidth="1"/>
    <col min="2" max="2" width="12.81640625" style="4" customWidth="1"/>
    <col min="3" max="3" width="13.1796875" style="4" customWidth="1"/>
    <col min="4" max="4" width="14.36328125" style="4" customWidth="1"/>
    <col min="5" max="5" width="11.81640625" style="4" customWidth="1"/>
    <col min="6" max="6" width="14.90625" style="4" customWidth="1"/>
    <col min="7" max="7" width="11.81640625" style="4" customWidth="1"/>
    <col min="8" max="16384" width="8.7265625" style="1"/>
  </cols>
  <sheetData>
    <row r="1" spans="1:7" ht="29.5" thickBot="1" x14ac:dyDescent="0.4">
      <c r="A1" s="115" t="s">
        <v>79</v>
      </c>
      <c r="B1" s="90" t="s">
        <v>0</v>
      </c>
      <c r="C1" s="71" t="s">
        <v>1</v>
      </c>
      <c r="D1" s="89" t="s">
        <v>2</v>
      </c>
      <c r="E1" s="71" t="s">
        <v>1</v>
      </c>
      <c r="F1" s="90" t="s">
        <v>3</v>
      </c>
      <c r="G1" s="103" t="s">
        <v>1</v>
      </c>
    </row>
    <row r="2" spans="1:7" ht="15" thickBot="1" x14ac:dyDescent="0.4">
      <c r="A2" s="116" t="s">
        <v>69</v>
      </c>
      <c r="B2" s="93"/>
      <c r="C2" s="96"/>
      <c r="D2" s="93"/>
      <c r="E2" s="96"/>
      <c r="F2" s="94"/>
      <c r="G2" s="104"/>
    </row>
    <row r="3" spans="1:7" ht="29" x14ac:dyDescent="0.35">
      <c r="A3" s="117" t="s">
        <v>82</v>
      </c>
      <c r="B3" s="160">
        <f>D3+F3</f>
        <v>521732</v>
      </c>
      <c r="C3" s="153">
        <f>E3+G3</f>
        <v>243993.484</v>
      </c>
      <c r="D3" s="160">
        <f>393200-9000</f>
        <v>384200</v>
      </c>
      <c r="E3" s="153">
        <v>179097.11000000002</v>
      </c>
      <c r="F3" s="163">
        <v>137532</v>
      </c>
      <c r="G3" s="138">
        <v>64896.373999999982</v>
      </c>
    </row>
    <row r="4" spans="1:7" ht="43.5" x14ac:dyDescent="0.35">
      <c r="A4" s="117" t="s">
        <v>83</v>
      </c>
      <c r="B4" s="161"/>
      <c r="C4" s="154"/>
      <c r="D4" s="161"/>
      <c r="E4" s="154"/>
      <c r="F4" s="164"/>
      <c r="G4" s="139"/>
    </row>
    <row r="5" spans="1:7" ht="31.5" customHeight="1" x14ac:dyDescent="0.35">
      <c r="A5" s="117" t="s">
        <v>84</v>
      </c>
      <c r="B5" s="161"/>
      <c r="C5" s="154"/>
      <c r="D5" s="161"/>
      <c r="E5" s="154"/>
      <c r="F5" s="164"/>
      <c r="G5" s="139"/>
    </row>
    <row r="6" spans="1:7" x14ac:dyDescent="0.35">
      <c r="A6" s="117" t="s">
        <v>4</v>
      </c>
      <c r="B6" s="161"/>
      <c r="C6" s="154"/>
      <c r="D6" s="161"/>
      <c r="E6" s="154"/>
      <c r="F6" s="164"/>
      <c r="G6" s="139"/>
    </row>
    <row r="7" spans="1:7" x14ac:dyDescent="0.35">
      <c r="A7" s="117" t="s">
        <v>5</v>
      </c>
      <c r="B7" s="161"/>
      <c r="C7" s="154"/>
      <c r="D7" s="161"/>
      <c r="E7" s="154"/>
      <c r="F7" s="164"/>
      <c r="G7" s="139"/>
    </row>
    <row r="8" spans="1:7" x14ac:dyDescent="0.35">
      <c r="A8" s="117" t="s">
        <v>85</v>
      </c>
      <c r="B8" s="161"/>
      <c r="C8" s="154"/>
      <c r="D8" s="161"/>
      <c r="E8" s="154"/>
      <c r="F8" s="164"/>
      <c r="G8" s="139"/>
    </row>
    <row r="9" spans="1:7" ht="72.5" x14ac:dyDescent="0.35">
      <c r="A9" s="117" t="s">
        <v>68</v>
      </c>
      <c r="B9" s="161"/>
      <c r="C9" s="154"/>
      <c r="D9" s="161"/>
      <c r="E9" s="154"/>
      <c r="F9" s="164"/>
      <c r="G9" s="139"/>
    </row>
    <row r="10" spans="1:7" x14ac:dyDescent="0.35">
      <c r="A10" s="117" t="s">
        <v>6</v>
      </c>
      <c r="B10" s="161"/>
      <c r="C10" s="154"/>
      <c r="D10" s="161"/>
      <c r="E10" s="154"/>
      <c r="F10" s="164"/>
      <c r="G10" s="139"/>
    </row>
    <row r="11" spans="1:7" ht="87.5" thickBot="1" x14ac:dyDescent="0.4">
      <c r="A11" s="117" t="s">
        <v>86</v>
      </c>
      <c r="B11" s="162"/>
      <c r="C11" s="155"/>
      <c r="D11" s="162"/>
      <c r="E11" s="155"/>
      <c r="F11" s="165"/>
      <c r="G11" s="140"/>
    </row>
    <row r="12" spans="1:7" ht="73" thickBot="1" x14ac:dyDescent="0.4">
      <c r="A12" s="117" t="s">
        <v>76</v>
      </c>
      <c r="B12" s="84">
        <v>857000</v>
      </c>
      <c r="C12" s="68">
        <v>697245</v>
      </c>
      <c r="D12" s="84"/>
      <c r="E12" s="87"/>
      <c r="F12" s="67">
        <v>857000</v>
      </c>
      <c r="G12" s="106">
        <v>697245</v>
      </c>
    </row>
    <row r="13" spans="1:7" ht="19.5" customHeight="1" thickBot="1" x14ac:dyDescent="0.4">
      <c r="A13" s="116" t="s">
        <v>77</v>
      </c>
      <c r="B13" s="84"/>
      <c r="C13" s="68"/>
      <c r="D13" s="84"/>
      <c r="E13" s="87"/>
      <c r="F13" s="84"/>
      <c r="G13" s="106"/>
    </row>
    <row r="14" spans="1:7" ht="232" x14ac:dyDescent="0.35">
      <c r="A14" s="118" t="s">
        <v>87</v>
      </c>
      <c r="B14" s="166">
        <f>D14+F14</f>
        <v>23000</v>
      </c>
      <c r="C14" s="156">
        <f>E14+G14</f>
        <v>15185.35</v>
      </c>
      <c r="D14" s="166">
        <v>10600</v>
      </c>
      <c r="E14" s="156">
        <v>5938.23</v>
      </c>
      <c r="F14" s="169">
        <v>12400</v>
      </c>
      <c r="G14" s="141">
        <v>9247.1200000000008</v>
      </c>
    </row>
    <row r="15" spans="1:7" ht="29" x14ac:dyDescent="0.35">
      <c r="A15" s="119" t="s">
        <v>7</v>
      </c>
      <c r="B15" s="167"/>
      <c r="C15" s="157"/>
      <c r="D15" s="167"/>
      <c r="E15" s="157"/>
      <c r="F15" s="170"/>
      <c r="G15" s="142"/>
    </row>
    <row r="16" spans="1:7" ht="87" x14ac:dyDescent="0.35">
      <c r="A16" s="117" t="s">
        <v>88</v>
      </c>
      <c r="B16" s="167"/>
      <c r="C16" s="157"/>
      <c r="D16" s="167"/>
      <c r="E16" s="157"/>
      <c r="F16" s="170"/>
      <c r="G16" s="142"/>
    </row>
    <row r="17" spans="1:7" ht="72.5" x14ac:dyDescent="0.35">
      <c r="A17" s="117" t="s">
        <v>89</v>
      </c>
      <c r="B17" s="167"/>
      <c r="C17" s="157"/>
      <c r="D17" s="167"/>
      <c r="E17" s="157"/>
      <c r="F17" s="170"/>
      <c r="G17" s="142"/>
    </row>
    <row r="18" spans="1:7" ht="43.5" x14ac:dyDescent="0.35">
      <c r="A18" s="117" t="s">
        <v>90</v>
      </c>
      <c r="B18" s="167"/>
      <c r="C18" s="157"/>
      <c r="D18" s="167"/>
      <c r="E18" s="157"/>
      <c r="F18" s="170"/>
      <c r="G18" s="142"/>
    </row>
    <row r="19" spans="1:7" ht="43.5" x14ac:dyDescent="0.35">
      <c r="A19" s="119" t="s">
        <v>8</v>
      </c>
      <c r="B19" s="167"/>
      <c r="C19" s="157"/>
      <c r="D19" s="167"/>
      <c r="E19" s="157"/>
      <c r="F19" s="170"/>
      <c r="G19" s="142"/>
    </row>
    <row r="20" spans="1:7" ht="73" thickBot="1" x14ac:dyDescent="0.4">
      <c r="A20" s="120" t="s">
        <v>9</v>
      </c>
      <c r="B20" s="168"/>
      <c r="C20" s="158"/>
      <c r="D20" s="168"/>
      <c r="E20" s="158"/>
      <c r="F20" s="171"/>
      <c r="G20" s="143"/>
    </row>
    <row r="21" spans="1:7" ht="15" thickBot="1" x14ac:dyDescent="0.4">
      <c r="A21" s="116" t="s">
        <v>70</v>
      </c>
      <c r="B21" s="98"/>
      <c r="C21" s="97"/>
      <c r="D21" s="98"/>
      <c r="E21" s="97"/>
      <c r="F21" s="95"/>
      <c r="G21" s="107"/>
    </row>
    <row r="22" spans="1:7" ht="15" thickBot="1" x14ac:dyDescent="0.4">
      <c r="A22" s="121" t="s">
        <v>81</v>
      </c>
      <c r="B22" s="89">
        <f>D22+F22</f>
        <v>73000</v>
      </c>
      <c r="C22" s="71">
        <f>E22+G22</f>
        <v>28360.440000000002</v>
      </c>
      <c r="D22" s="89">
        <v>23025</v>
      </c>
      <c r="E22" s="71">
        <v>20767.34</v>
      </c>
      <c r="F22" s="90">
        <v>49975</v>
      </c>
      <c r="G22" s="71">
        <v>7593.1</v>
      </c>
    </row>
    <row r="23" spans="1:7" s="3" customFormat="1" ht="16" thickBot="1" x14ac:dyDescent="0.4">
      <c r="A23" s="122" t="s">
        <v>10</v>
      </c>
      <c r="B23" s="86">
        <f t="shared" ref="B23:G23" si="0">SUM(B3:B22)</f>
        <v>1474732</v>
      </c>
      <c r="C23" s="65">
        <f t="shared" si="0"/>
        <v>984784.27399999998</v>
      </c>
      <c r="D23" s="85">
        <f t="shared" si="0"/>
        <v>417825</v>
      </c>
      <c r="E23" s="88">
        <f t="shared" si="0"/>
        <v>205802.68000000002</v>
      </c>
      <c r="F23" s="86">
        <f t="shared" si="0"/>
        <v>1056907</v>
      </c>
      <c r="G23" s="88">
        <f t="shared" si="0"/>
        <v>778981.59399999992</v>
      </c>
    </row>
    <row r="24" spans="1:7" ht="15" thickBot="1" x14ac:dyDescent="0.4">
      <c r="A24" s="123"/>
    </row>
    <row r="25" spans="1:7" s="58" customFormat="1" ht="29.5" thickBot="1" x14ac:dyDescent="0.4">
      <c r="A25" s="124" t="s">
        <v>71</v>
      </c>
      <c r="B25" s="76" t="s">
        <v>0</v>
      </c>
      <c r="C25" s="71" t="s">
        <v>1</v>
      </c>
      <c r="D25" s="76" t="s">
        <v>2</v>
      </c>
      <c r="E25" s="71" t="s">
        <v>1</v>
      </c>
      <c r="F25" s="69" t="s">
        <v>3</v>
      </c>
      <c r="G25" s="103" t="s">
        <v>1</v>
      </c>
    </row>
    <row r="26" spans="1:7" s="58" customFormat="1" x14ac:dyDescent="0.35">
      <c r="A26" s="125" t="s">
        <v>72</v>
      </c>
      <c r="B26" s="99"/>
      <c r="C26" s="97"/>
      <c r="D26" s="99"/>
      <c r="E26" s="97"/>
      <c r="F26" s="99"/>
      <c r="G26" s="105"/>
    </row>
    <row r="27" spans="1:7" ht="43.5" x14ac:dyDescent="0.35">
      <c r="A27" s="126" t="s">
        <v>91</v>
      </c>
      <c r="B27" s="178">
        <f>D27+F27</f>
        <v>921900</v>
      </c>
      <c r="C27" s="148">
        <f>E27+G27</f>
        <v>342607.05</v>
      </c>
      <c r="D27" s="178">
        <v>725300</v>
      </c>
      <c r="E27" s="148">
        <v>298071.37</v>
      </c>
      <c r="F27" s="175">
        <v>196600</v>
      </c>
      <c r="G27" s="144">
        <v>44535.68</v>
      </c>
    </row>
    <row r="28" spans="1:7" ht="58" x14ac:dyDescent="0.35">
      <c r="A28" s="127" t="s">
        <v>92</v>
      </c>
      <c r="B28" s="178"/>
      <c r="C28" s="148"/>
      <c r="D28" s="178"/>
      <c r="E28" s="148"/>
      <c r="F28" s="175"/>
      <c r="G28" s="144"/>
    </row>
    <row r="29" spans="1:7" ht="43.5" x14ac:dyDescent="0.35">
      <c r="A29" s="127" t="s">
        <v>11</v>
      </c>
      <c r="B29" s="178"/>
      <c r="C29" s="148"/>
      <c r="D29" s="178"/>
      <c r="E29" s="148"/>
      <c r="F29" s="175"/>
      <c r="G29" s="144"/>
    </row>
    <row r="30" spans="1:7" ht="72.5" x14ac:dyDescent="0.35">
      <c r="A30" s="127" t="s">
        <v>93</v>
      </c>
      <c r="B30" s="178"/>
      <c r="C30" s="148"/>
      <c r="D30" s="178"/>
      <c r="E30" s="148"/>
      <c r="F30" s="175"/>
      <c r="G30" s="144"/>
    </row>
    <row r="31" spans="1:7" ht="101.5" x14ac:dyDescent="0.35">
      <c r="A31" s="128" t="s">
        <v>94</v>
      </c>
      <c r="B31" s="178"/>
      <c r="C31" s="148"/>
      <c r="D31" s="178"/>
      <c r="E31" s="148"/>
      <c r="F31" s="175"/>
      <c r="G31" s="144"/>
    </row>
    <row r="32" spans="1:7" ht="58.5" thickBot="1" x14ac:dyDescent="0.4">
      <c r="A32" s="129" t="s">
        <v>95</v>
      </c>
      <c r="B32" s="179"/>
      <c r="C32" s="149"/>
      <c r="D32" s="179"/>
      <c r="E32" s="149"/>
      <c r="F32" s="176"/>
      <c r="G32" s="145"/>
    </row>
    <row r="33" spans="1:7" x14ac:dyDescent="0.35">
      <c r="A33" s="130" t="s">
        <v>73</v>
      </c>
      <c r="B33" s="113"/>
      <c r="C33" s="73"/>
      <c r="D33" s="77"/>
      <c r="E33" s="81"/>
      <c r="F33" s="60"/>
      <c r="G33" s="108"/>
    </row>
    <row r="34" spans="1:7" ht="33" customHeight="1" x14ac:dyDescent="0.35">
      <c r="A34" s="127" t="s">
        <v>96</v>
      </c>
      <c r="B34" s="177">
        <f>D34+F34</f>
        <v>578500</v>
      </c>
      <c r="C34" s="147">
        <f>E34+G34</f>
        <v>135813.91999999998</v>
      </c>
      <c r="D34" s="177">
        <v>433000</v>
      </c>
      <c r="E34" s="147">
        <v>132089.81</v>
      </c>
      <c r="F34" s="180">
        <v>145500</v>
      </c>
      <c r="G34" s="146">
        <v>3724.11</v>
      </c>
    </row>
    <row r="35" spans="1:7" ht="29" x14ac:dyDescent="0.35">
      <c r="A35" s="127" t="s">
        <v>97</v>
      </c>
      <c r="B35" s="178"/>
      <c r="C35" s="148"/>
      <c r="D35" s="178"/>
      <c r="E35" s="148"/>
      <c r="F35" s="175"/>
      <c r="G35" s="144"/>
    </row>
    <row r="36" spans="1:7" x14ac:dyDescent="0.35">
      <c r="A36" s="128" t="s">
        <v>12</v>
      </c>
      <c r="B36" s="178"/>
      <c r="C36" s="148"/>
      <c r="D36" s="178"/>
      <c r="E36" s="148"/>
      <c r="F36" s="175"/>
      <c r="G36" s="144"/>
    </row>
    <row r="37" spans="1:7" ht="43.5" x14ac:dyDescent="0.35">
      <c r="A37" s="128" t="s">
        <v>98</v>
      </c>
      <c r="B37" s="178"/>
      <c r="C37" s="148"/>
      <c r="D37" s="178"/>
      <c r="E37" s="148"/>
      <c r="F37" s="175"/>
      <c r="G37" s="144"/>
    </row>
    <row r="38" spans="1:7" ht="29" x14ac:dyDescent="0.35">
      <c r="A38" s="128" t="s">
        <v>13</v>
      </c>
      <c r="B38" s="178"/>
      <c r="C38" s="148"/>
      <c r="D38" s="178"/>
      <c r="E38" s="148"/>
      <c r="F38" s="175"/>
      <c r="G38" s="144"/>
    </row>
    <row r="39" spans="1:7" ht="58" x14ac:dyDescent="0.35">
      <c r="A39" s="131" t="s">
        <v>99</v>
      </c>
      <c r="B39" s="178"/>
      <c r="C39" s="148"/>
      <c r="D39" s="178"/>
      <c r="E39" s="148"/>
      <c r="F39" s="175"/>
      <c r="G39" s="144"/>
    </row>
    <row r="40" spans="1:7" ht="58" x14ac:dyDescent="0.35">
      <c r="A40" s="128" t="s">
        <v>100</v>
      </c>
      <c r="B40" s="178"/>
      <c r="C40" s="148"/>
      <c r="D40" s="178"/>
      <c r="E40" s="148"/>
      <c r="F40" s="175"/>
      <c r="G40" s="144"/>
    </row>
    <row r="41" spans="1:7" ht="29.5" thickBot="1" x14ac:dyDescent="0.4">
      <c r="A41" s="131" t="s">
        <v>101</v>
      </c>
      <c r="B41" s="179"/>
      <c r="C41" s="149"/>
      <c r="D41" s="179"/>
      <c r="E41" s="149"/>
      <c r="F41" s="176"/>
      <c r="G41" s="145"/>
    </row>
    <row r="42" spans="1:7" x14ac:dyDescent="0.35">
      <c r="A42" s="132" t="s">
        <v>74</v>
      </c>
      <c r="B42" s="112"/>
      <c r="C42" s="72"/>
      <c r="D42" s="150">
        <v>62000</v>
      </c>
      <c r="E42" s="172">
        <v>26381.86</v>
      </c>
      <c r="F42" s="150">
        <v>1111300</v>
      </c>
      <c r="G42" s="147">
        <v>23861.52</v>
      </c>
    </row>
    <row r="43" spans="1:7" ht="29" x14ac:dyDescent="0.35">
      <c r="A43" s="128" t="s">
        <v>80</v>
      </c>
      <c r="B43" s="178"/>
      <c r="C43" s="148"/>
      <c r="D43" s="151"/>
      <c r="E43" s="173"/>
      <c r="F43" s="151"/>
      <c r="G43" s="148"/>
    </row>
    <row r="44" spans="1:7" ht="29.5" thickBot="1" x14ac:dyDescent="0.4">
      <c r="A44" s="133" t="s">
        <v>14</v>
      </c>
      <c r="B44" s="178"/>
      <c r="C44" s="148"/>
      <c r="D44" s="152"/>
      <c r="E44" s="174"/>
      <c r="F44" s="152"/>
      <c r="G44" s="159"/>
    </row>
    <row r="45" spans="1:7" ht="15" thickBot="1" x14ac:dyDescent="0.4">
      <c r="A45" s="134" t="s">
        <v>75</v>
      </c>
      <c r="B45" s="112"/>
      <c r="C45" s="72"/>
      <c r="D45" s="101"/>
      <c r="E45" s="100"/>
      <c r="F45" s="102"/>
      <c r="G45" s="109"/>
    </row>
    <row r="46" spans="1:7" ht="29.5" thickBot="1" x14ac:dyDescent="0.4">
      <c r="A46" s="135" t="s">
        <v>15</v>
      </c>
      <c r="B46" s="114">
        <f>D46+F47</f>
        <v>215475</v>
      </c>
      <c r="C46" s="74">
        <f>E46+G47</f>
        <v>84637.805999999997</v>
      </c>
      <c r="D46" s="78">
        <v>28200</v>
      </c>
      <c r="E46" s="82">
        <v>14049</v>
      </c>
      <c r="F46" s="66"/>
      <c r="G46" s="110"/>
    </row>
    <row r="47" spans="1:7" ht="15" thickBot="1" x14ac:dyDescent="0.4">
      <c r="A47" s="136" t="s">
        <v>78</v>
      </c>
      <c r="B47" s="112"/>
      <c r="C47" s="72"/>
      <c r="D47" s="79"/>
      <c r="E47" s="83"/>
      <c r="F47" s="57">
        <f>(D46+D42+D34+D27)*15%</f>
        <v>187275</v>
      </c>
      <c r="G47" s="111">
        <f>(E46+E42+E34+E27)*15%</f>
        <v>70588.805999999997</v>
      </c>
    </row>
    <row r="48" spans="1:7" ht="16" thickBot="1" x14ac:dyDescent="0.4">
      <c r="A48" s="137" t="s">
        <v>10</v>
      </c>
      <c r="B48" s="80">
        <f>SUM(B27:B47)</f>
        <v>1715875</v>
      </c>
      <c r="C48" s="75">
        <f>SUM(C27:C47)</f>
        <v>563058.77599999995</v>
      </c>
      <c r="D48" s="80">
        <f t="shared" ref="D48:G48" si="1">SUM(D27:D47)</f>
        <v>1248500</v>
      </c>
      <c r="E48" s="75">
        <f t="shared" si="1"/>
        <v>470592.04</v>
      </c>
      <c r="F48" s="70">
        <f t="shared" si="1"/>
        <v>1640675</v>
      </c>
      <c r="G48" s="75">
        <f t="shared" si="1"/>
        <v>142710.11599999998</v>
      </c>
    </row>
    <row r="51" spans="1:7" ht="18.5" x14ac:dyDescent="0.35">
      <c r="A51" s="61" t="s">
        <v>16</v>
      </c>
      <c r="B51" s="91">
        <f t="shared" ref="B51:G51" si="2">B23+B48</f>
        <v>3190607</v>
      </c>
      <c r="C51" s="92">
        <f t="shared" si="2"/>
        <v>1547843.0499999998</v>
      </c>
      <c r="D51" s="91">
        <f t="shared" si="2"/>
        <v>1666325</v>
      </c>
      <c r="E51" s="92">
        <f t="shared" si="2"/>
        <v>676394.72</v>
      </c>
      <c r="F51" s="91">
        <f t="shared" si="2"/>
        <v>2697582</v>
      </c>
      <c r="G51" s="92">
        <f t="shared" si="2"/>
        <v>921691.71</v>
      </c>
    </row>
  </sheetData>
  <mergeCells count="30">
    <mergeCell ref="G42:G44"/>
    <mergeCell ref="B3:B11"/>
    <mergeCell ref="D3:D11"/>
    <mergeCell ref="F3:F11"/>
    <mergeCell ref="D14:D20"/>
    <mergeCell ref="F14:F20"/>
    <mergeCell ref="B14:B20"/>
    <mergeCell ref="D42:D44"/>
    <mergeCell ref="E42:E44"/>
    <mergeCell ref="F27:F32"/>
    <mergeCell ref="B34:B41"/>
    <mergeCell ref="D34:D41"/>
    <mergeCell ref="F34:F41"/>
    <mergeCell ref="B43:B44"/>
    <mergeCell ref="B27:B32"/>
    <mergeCell ref="D27:D32"/>
    <mergeCell ref="C43:C44"/>
    <mergeCell ref="F42:F44"/>
    <mergeCell ref="C3:C11"/>
    <mergeCell ref="E3:E11"/>
    <mergeCell ref="C14:C20"/>
    <mergeCell ref="E14:E20"/>
    <mergeCell ref="C27:C32"/>
    <mergeCell ref="E27:E32"/>
    <mergeCell ref="G3:G11"/>
    <mergeCell ref="G14:G20"/>
    <mergeCell ref="G27:G32"/>
    <mergeCell ref="G34:G41"/>
    <mergeCell ref="C34:C41"/>
    <mergeCell ref="E34:E4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1F761-447D-465F-8AB0-2DA685660128}">
  <dimension ref="A1:E29"/>
  <sheetViews>
    <sheetView topLeftCell="A5" workbookViewId="0">
      <selection activeCell="C3" sqref="C3"/>
    </sheetView>
  </sheetViews>
  <sheetFormatPr defaultColWidth="8.7265625" defaultRowHeight="14.5" x14ac:dyDescent="0.35"/>
  <cols>
    <col min="1" max="1" width="15.26953125" style="1" customWidth="1"/>
    <col min="2" max="2" width="32.7265625" style="1" customWidth="1"/>
    <col min="3" max="3" width="19.26953125" style="1" customWidth="1"/>
    <col min="4" max="4" width="57.7265625" style="6" customWidth="1"/>
    <col min="5" max="5" width="96.453125" style="7" customWidth="1"/>
    <col min="6" max="6" width="16.1796875" customWidth="1"/>
    <col min="7" max="7" width="12.26953125" bestFit="1" customWidth="1"/>
  </cols>
  <sheetData>
    <row r="1" spans="1:5" ht="18.5" x14ac:dyDescent="0.35">
      <c r="A1" s="5" t="s">
        <v>17</v>
      </c>
    </row>
    <row r="2" spans="1:5" s="9" customFormat="1" ht="29.5" thickBot="1" x14ac:dyDescent="0.4">
      <c r="A2" s="8" t="s">
        <v>18</v>
      </c>
      <c r="B2" s="8" t="s">
        <v>19</v>
      </c>
      <c r="C2" s="8" t="s">
        <v>20</v>
      </c>
      <c r="D2" s="8" t="s">
        <v>21</v>
      </c>
      <c r="E2" s="8" t="s">
        <v>22</v>
      </c>
    </row>
    <row r="3" spans="1:5" ht="25.5" customHeight="1" x14ac:dyDescent="0.35">
      <c r="A3" s="10" t="s">
        <v>23</v>
      </c>
      <c r="B3" s="11" t="s">
        <v>24</v>
      </c>
      <c r="C3" s="12">
        <f>351800-9000</f>
        <v>342800</v>
      </c>
      <c r="D3" s="13" t="s">
        <v>25</v>
      </c>
      <c r="E3" s="187" t="s">
        <v>26</v>
      </c>
    </row>
    <row r="4" spans="1:5" ht="43.5" x14ac:dyDescent="0.35">
      <c r="A4" s="14"/>
      <c r="B4" s="15" t="s">
        <v>27</v>
      </c>
      <c r="C4" s="16">
        <v>78532</v>
      </c>
      <c r="D4" s="17" t="s">
        <v>28</v>
      </c>
      <c r="E4" s="188"/>
    </row>
    <row r="5" spans="1:5" ht="15" thickBot="1" x14ac:dyDescent="0.4">
      <c r="A5" s="18"/>
      <c r="B5" s="19" t="s">
        <v>29</v>
      </c>
      <c r="C5" s="20">
        <f>SUM(C3:C4)</f>
        <v>421332</v>
      </c>
      <c r="D5" s="21"/>
      <c r="E5" s="22"/>
    </row>
    <row r="6" spans="1:5" ht="15" thickBot="1" x14ac:dyDescent="0.4">
      <c r="A6" s="23"/>
      <c r="B6" s="24"/>
      <c r="C6" s="25"/>
    </row>
    <row r="7" spans="1:5" x14ac:dyDescent="0.35">
      <c r="A7" s="10" t="s">
        <v>30</v>
      </c>
      <c r="B7" s="11" t="s">
        <v>24</v>
      </c>
      <c r="C7" s="12">
        <v>46900</v>
      </c>
      <c r="D7" s="13" t="s">
        <v>31</v>
      </c>
      <c r="E7" s="187" t="s">
        <v>32</v>
      </c>
    </row>
    <row r="8" spans="1:5" x14ac:dyDescent="0.35">
      <c r="A8" s="26"/>
      <c r="B8" s="15" t="s">
        <v>27</v>
      </c>
      <c r="C8" s="59">
        <v>53500</v>
      </c>
      <c r="D8" s="17" t="s">
        <v>33</v>
      </c>
      <c r="E8" s="188"/>
    </row>
    <row r="9" spans="1:5" ht="15" thickBot="1" x14ac:dyDescent="0.4">
      <c r="A9" s="27"/>
      <c r="B9" s="19" t="s">
        <v>29</v>
      </c>
      <c r="C9" s="20">
        <f>SUM(C7:C8)</f>
        <v>100400</v>
      </c>
      <c r="D9" s="21"/>
      <c r="E9" s="22"/>
    </row>
    <row r="10" spans="1:5" ht="15" thickBot="1" x14ac:dyDescent="0.4">
      <c r="A10" s="28"/>
    </row>
    <row r="11" spans="1:5" ht="15" thickBot="1" x14ac:dyDescent="0.4">
      <c r="A11" s="189" t="s">
        <v>34</v>
      </c>
      <c r="B11" s="190"/>
      <c r="C11" s="29">
        <f>C5+C9</f>
        <v>521732</v>
      </c>
      <c r="D11" s="30"/>
      <c r="E11" s="31"/>
    </row>
    <row r="13" spans="1:5" ht="15" thickBot="1" x14ac:dyDescent="0.4">
      <c r="A13" s="32"/>
      <c r="B13" s="33"/>
      <c r="C13" s="34"/>
      <c r="D13" s="35"/>
      <c r="E13" s="36"/>
    </row>
    <row r="14" spans="1:5" ht="44" thickBot="1" x14ac:dyDescent="0.4">
      <c r="A14" s="37"/>
      <c r="B14" s="38" t="s">
        <v>35</v>
      </c>
      <c r="C14" s="39">
        <v>857000</v>
      </c>
      <c r="D14" s="40" t="s">
        <v>36</v>
      </c>
      <c r="E14" s="41" t="s">
        <v>37</v>
      </c>
    </row>
    <row r="15" spans="1:5" ht="15" thickBot="1" x14ac:dyDescent="0.4">
      <c r="A15" s="42"/>
      <c r="B15" s="43"/>
      <c r="C15" s="44"/>
    </row>
    <row r="16" spans="1:5" ht="15" thickBot="1" x14ac:dyDescent="0.4">
      <c r="A16" s="45" t="s">
        <v>38</v>
      </c>
      <c r="B16" s="46"/>
      <c r="C16" s="46">
        <f>C11+C14</f>
        <v>1378732</v>
      </c>
    </row>
    <row r="17" spans="1:5" x14ac:dyDescent="0.35">
      <c r="C17" s="47"/>
    </row>
    <row r="18" spans="1:5" ht="15" thickBot="1" x14ac:dyDescent="0.4">
      <c r="C18" s="47"/>
      <c r="D18" s="30"/>
    </row>
    <row r="19" spans="1:5" x14ac:dyDescent="0.35">
      <c r="A19" s="10" t="s">
        <v>39</v>
      </c>
      <c r="B19" s="48" t="s">
        <v>40</v>
      </c>
      <c r="C19" s="49">
        <v>92000</v>
      </c>
      <c r="D19" s="191" t="s">
        <v>41</v>
      </c>
      <c r="E19" s="187" t="s">
        <v>42</v>
      </c>
    </row>
    <row r="20" spans="1:5" x14ac:dyDescent="0.35">
      <c r="A20" s="50"/>
      <c r="B20" s="2" t="s">
        <v>43</v>
      </c>
      <c r="C20" s="51">
        <f>C21*20%</f>
        <v>23000</v>
      </c>
      <c r="D20" s="192"/>
      <c r="E20" s="188"/>
    </row>
    <row r="21" spans="1:5" ht="15" thickBot="1" x14ac:dyDescent="0.4">
      <c r="A21" s="27"/>
      <c r="B21" s="19" t="s">
        <v>29</v>
      </c>
      <c r="C21" s="52">
        <v>115000</v>
      </c>
      <c r="D21" s="193"/>
      <c r="E21" s="194"/>
    </row>
    <row r="22" spans="1:5" ht="15" thickBot="1" x14ac:dyDescent="0.4">
      <c r="A22" s="53"/>
      <c r="C22" s="54"/>
    </row>
    <row r="23" spans="1:5" x14ac:dyDescent="0.35">
      <c r="A23" s="10" t="s">
        <v>44</v>
      </c>
      <c r="B23" s="48" t="s">
        <v>40</v>
      </c>
      <c r="C23" s="55">
        <f>C25-C24</f>
        <v>107500</v>
      </c>
      <c r="D23" s="181" t="s">
        <v>45</v>
      </c>
      <c r="E23" s="184" t="s">
        <v>46</v>
      </c>
    </row>
    <row r="24" spans="1:5" x14ac:dyDescent="0.35">
      <c r="A24" s="50"/>
      <c r="B24" s="2" t="s">
        <v>43</v>
      </c>
      <c r="C24" s="56">
        <v>73000</v>
      </c>
      <c r="D24" s="182"/>
      <c r="E24" s="185"/>
    </row>
    <row r="25" spans="1:5" ht="15" thickBot="1" x14ac:dyDescent="0.4">
      <c r="A25" s="27"/>
      <c r="B25" s="19" t="s">
        <v>29</v>
      </c>
      <c r="C25" s="52">
        <v>180500</v>
      </c>
      <c r="D25" s="183"/>
      <c r="E25" s="186"/>
    </row>
    <row r="27" spans="1:5" ht="15" thickBot="1" x14ac:dyDescent="0.4">
      <c r="B27" s="1" t="s">
        <v>47</v>
      </c>
      <c r="C27" s="47">
        <f>C20+C24</f>
        <v>96000</v>
      </c>
      <c r="D27" s="30"/>
    </row>
    <row r="28" spans="1:5" ht="15" thickBot="1" x14ac:dyDescent="0.4">
      <c r="A28" s="45" t="s">
        <v>48</v>
      </c>
      <c r="B28" s="46"/>
      <c r="C28" s="46">
        <f>C16+C27</f>
        <v>1474732</v>
      </c>
      <c r="D28" s="30"/>
    </row>
    <row r="29" spans="1:5" x14ac:dyDescent="0.35">
      <c r="C29" s="47"/>
    </row>
  </sheetData>
  <mergeCells count="7">
    <mergeCell ref="D23:D25"/>
    <mergeCell ref="E23:E25"/>
    <mergeCell ref="E3:E4"/>
    <mergeCell ref="E7:E8"/>
    <mergeCell ref="A11:B11"/>
    <mergeCell ref="D19:D21"/>
    <mergeCell ref="E19:E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164DD-E908-4C74-BB73-4F23612149D5}">
  <dimension ref="A2:H8"/>
  <sheetViews>
    <sheetView workbookViewId="0">
      <selection activeCell="N23" sqref="N23"/>
    </sheetView>
  </sheetViews>
  <sheetFormatPr defaultRowHeight="14.5" x14ac:dyDescent="0.35"/>
  <cols>
    <col min="1" max="1" width="15.453125" customWidth="1"/>
    <col min="2" max="2" width="10" customWidth="1"/>
    <col min="6" max="6" width="16" customWidth="1"/>
    <col min="7" max="7" width="16.453125" customWidth="1"/>
    <col min="8" max="8" width="17.453125" customWidth="1"/>
  </cols>
  <sheetData>
    <row r="2" spans="1:8" ht="45" x14ac:dyDescent="0.35">
      <c r="A2" s="62"/>
      <c r="B2" s="62" t="s">
        <v>49</v>
      </c>
      <c r="C2" s="62" t="s">
        <v>50</v>
      </c>
      <c r="D2" s="196" t="s">
        <v>51</v>
      </c>
      <c r="E2" s="196"/>
      <c r="F2" s="62" t="s">
        <v>52</v>
      </c>
      <c r="G2" s="62" t="s">
        <v>53</v>
      </c>
      <c r="H2" s="62" t="s">
        <v>54</v>
      </c>
    </row>
    <row r="3" spans="1:8" ht="15.5" x14ac:dyDescent="0.35">
      <c r="A3" s="63" t="s">
        <v>55</v>
      </c>
      <c r="B3" s="62">
        <v>9800</v>
      </c>
      <c r="C3" s="62">
        <v>20</v>
      </c>
      <c r="D3" s="196">
        <v>452</v>
      </c>
      <c r="E3" s="196"/>
      <c r="F3" s="62" t="s">
        <v>56</v>
      </c>
      <c r="G3" s="62" t="s">
        <v>57</v>
      </c>
      <c r="H3" s="62" t="s">
        <v>58</v>
      </c>
    </row>
    <row r="4" spans="1:8" ht="15" x14ac:dyDescent="0.35">
      <c r="A4" s="62" t="s">
        <v>59</v>
      </c>
      <c r="B4" s="62">
        <v>9300</v>
      </c>
      <c r="C4" s="62">
        <v>20</v>
      </c>
      <c r="D4" s="196">
        <v>452</v>
      </c>
      <c r="E4" s="196"/>
      <c r="F4" s="62" t="s">
        <v>56</v>
      </c>
      <c r="G4" s="62" t="s">
        <v>60</v>
      </c>
      <c r="H4" s="62" t="s">
        <v>61</v>
      </c>
    </row>
    <row r="5" spans="1:8" ht="15" x14ac:dyDescent="0.35">
      <c r="A5" s="62" t="s">
        <v>59</v>
      </c>
      <c r="B5" s="62">
        <v>9800</v>
      </c>
      <c r="C5" s="62">
        <v>20</v>
      </c>
      <c r="D5" s="196">
        <v>452</v>
      </c>
      <c r="E5" s="196"/>
      <c r="F5" s="62" t="s">
        <v>56</v>
      </c>
      <c r="G5" s="62" t="s">
        <v>60</v>
      </c>
      <c r="H5" s="62" t="s">
        <v>62</v>
      </c>
    </row>
    <row r="6" spans="1:8" ht="15" x14ac:dyDescent="0.35">
      <c r="A6" s="62" t="s">
        <v>63</v>
      </c>
      <c r="B6" s="62">
        <v>9300</v>
      </c>
      <c r="C6" s="62">
        <v>20</v>
      </c>
      <c r="D6" s="196">
        <v>452</v>
      </c>
      <c r="E6" s="196"/>
      <c r="F6" s="62" t="s">
        <v>56</v>
      </c>
      <c r="G6" s="62" t="s">
        <v>60</v>
      </c>
      <c r="H6" s="62" t="s">
        <v>64</v>
      </c>
    </row>
    <row r="7" spans="1:8" ht="15" x14ac:dyDescent="0.35">
      <c r="A7" s="62" t="s">
        <v>63</v>
      </c>
      <c r="B7" s="62">
        <v>9800</v>
      </c>
      <c r="C7" s="62">
        <v>20</v>
      </c>
      <c r="D7" s="196">
        <v>452</v>
      </c>
      <c r="E7" s="196"/>
      <c r="F7" s="62" t="s">
        <v>56</v>
      </c>
      <c r="G7" s="62" t="s">
        <v>60</v>
      </c>
      <c r="H7" s="62" t="s">
        <v>65</v>
      </c>
    </row>
    <row r="8" spans="1:8" ht="14.5" customHeight="1" x14ac:dyDescent="0.35">
      <c r="A8" s="195" t="s">
        <v>66</v>
      </c>
      <c r="B8" s="195"/>
      <c r="C8" s="195"/>
      <c r="D8" s="195"/>
      <c r="F8" s="64"/>
      <c r="G8" s="64"/>
      <c r="H8" s="64" t="s">
        <v>67</v>
      </c>
    </row>
  </sheetData>
  <mergeCells count="7">
    <mergeCell ref="A8:D8"/>
    <mergeCell ref="D2:E2"/>
    <mergeCell ref="D3:E3"/>
    <mergeCell ref="D4:E4"/>
    <mergeCell ref="D5:E5"/>
    <mergeCell ref="D6:E6"/>
    <mergeCell ref="D7:E7"/>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AED8ED8AE225DF4EA6D48A945EFE65E7" ma:contentTypeVersion="1" ma:contentTypeDescription="Loo uus dokument" ma:contentTypeScope="" ma:versionID="0fe59eb82dcf060ea216e135c9671f6d">
  <xsd:schema xmlns:xsd="http://www.w3.org/2001/XMLSchema" xmlns:xs="http://www.w3.org/2001/XMLSchema" xmlns:p="http://schemas.microsoft.com/office/2006/metadata/properties" xmlns:ns2="a7338fc0-1f71-47ca-af62-527eb90cb0f3" targetNamespace="http://schemas.microsoft.com/office/2006/metadata/properties" ma:root="true" ma:fieldsID="2dbc7368641cfa1fa9d5b6554aba99d7" ns2:_="">
    <xsd:import namespace="a7338fc0-1f71-47ca-af62-527eb90cb0f3"/>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338fc0-1f71-47ca-af62-527eb90cb0f3" elementFormDefault="qualified">
    <xsd:import namespace="http://schemas.microsoft.com/office/2006/documentManagement/types"/>
    <xsd:import namespace="http://schemas.microsoft.com/office/infopath/2007/PartnerControls"/>
    <xsd:element name="SharedWithUsers" ma:index="8" nillable="true" ma:displayName="Ühiskasutuse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utüüp"/>
        <xsd:element ref="dc:title" minOccurs="0" maxOccurs="1" ma:index="4" ma:displayName="Pealkir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580EA76-A70A-40C1-8CD7-EB5C9C152981}">
  <ds:schemaRefs>
    <ds:schemaRef ds:uri="http://schemas.microsoft.com/office/2006/documentManagement/types"/>
    <ds:schemaRef ds:uri="http://purl.org/dc/terms/"/>
    <ds:schemaRef ds:uri="http://www.w3.org/XML/1998/namespace"/>
    <ds:schemaRef ds:uri="http://schemas.openxmlformats.org/package/2006/metadata/core-properties"/>
    <ds:schemaRef ds:uri="a7338fc0-1f71-47ca-af62-527eb90cb0f3"/>
    <ds:schemaRef ds:uri="http://purl.org/dc/elements/1.1/"/>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2AFDBE72-7DD7-4480-9DB2-D551FFCB9B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338fc0-1f71-47ca-af62-527eb90cb0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E580AB-D8C0-4CF7-9013-B3BA613BB73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Tegevuskavad_SF ja RE</vt:lpstr>
      <vt:lpstr>Kutsekoja RE selgitustega</vt:lpstr>
      <vt:lpstr>Ülekannete kuupäevad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Lisa 2. SA Kutsekoda 2023.a tegevuskava_181122</dc:title>
  <dc:subject/>
  <dc:creator>Tiia Randma</dc:creator>
  <cp:keywords/>
  <dc:description/>
  <cp:lastModifiedBy>Katrin Kerem</cp:lastModifiedBy>
  <cp:revision/>
  <dcterms:created xsi:type="dcterms:W3CDTF">2022-07-19T07:06:57Z</dcterms:created>
  <dcterms:modified xsi:type="dcterms:W3CDTF">2023-09-18T11:53:38Z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0x010100AED8ED8AE225DF4EA6D48A945EFE65E7</vt:lpwstr>
  </property>
</Properties>
</file>