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S:\Dokumendipõhjad ja juhendid\KAO_juhendid ja dokumendipõhjad\"/>
    </mc:Choice>
  </mc:AlternateContent>
  <xr:revisionPtr revIDLastSave="0" documentId="13_ncr:1_{93353061-4572-4066-822B-640EEAC6CA3E}" xr6:coauthVersionLast="45" xr6:coauthVersionMax="45" xr10:uidLastSave="{00000000-0000-0000-0000-000000000000}"/>
  <bookViews>
    <workbookView xWindow="-120" yWindow="-120" windowWidth="29040" windowHeight="15840" tabRatio="599" xr2:uid="{00000000-000D-0000-FFFF-FFFF00000000}"/>
  </bookViews>
  <sheets>
    <sheet name="Läbiviimine" sheetId="1" r:id="rId1"/>
    <sheet name="Koos arendamisega" sheetId="3" state="hidden" r:id="rId2"/>
    <sheet name="Koos kutsekomisjoni kuluga" sheetId="5" r:id="rId3"/>
    <sheet name="Töömaailma kutseeksami kalk " sheetId="6" state="hidden" r:id="rId4"/>
    <sheet name="Sheet2" sheetId="2" state="hidden" r:id="rId5"/>
    <sheet name="Sheet4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5" l="1"/>
  <c r="C29" i="1" l="1"/>
  <c r="C9" i="5" l="1"/>
  <c r="C8" i="5"/>
  <c r="C7" i="5"/>
  <c r="C6" i="5"/>
  <c r="B6" i="5"/>
  <c r="C19" i="1"/>
  <c r="C24" i="5" l="1"/>
  <c r="C19" i="5"/>
  <c r="C26" i="5" l="1"/>
  <c r="C15" i="6" l="1"/>
  <c r="C25" i="6"/>
  <c r="C42" i="6"/>
  <c r="C37" i="6"/>
  <c r="C29" i="6"/>
  <c r="C23" i="6"/>
  <c r="C19" i="6"/>
  <c r="C44" i="6" l="1"/>
  <c r="C30" i="6"/>
  <c r="C31" i="6" s="1"/>
  <c r="C45" i="6"/>
  <c r="C46" i="6" l="1"/>
  <c r="C47" i="6" s="1"/>
  <c r="C49" i="6" s="1"/>
  <c r="C25" i="3" l="1"/>
  <c r="C48" i="3" l="1"/>
  <c r="C15" i="3" l="1"/>
  <c r="C43" i="3"/>
  <c r="C50" i="3" l="1"/>
  <c r="C51" i="3" s="1"/>
  <c r="C38" i="3" l="1"/>
  <c r="C29" i="3"/>
  <c r="C23" i="3" l="1"/>
  <c r="C19" i="3"/>
  <c r="C31" i="3" l="1"/>
  <c r="C32" i="3" s="1"/>
  <c r="C54" i="3" s="1"/>
  <c r="C34" i="1" l="1"/>
  <c r="C27" i="1"/>
  <c r="C23" i="1"/>
  <c r="C35" i="1" l="1"/>
  <c r="C37" i="1" s="1"/>
  <c r="C11" i="5" l="1"/>
  <c r="C27" i="5" l="1"/>
  <c r="C28" i="5" s="1"/>
  <c r="C31" i="5" s="1"/>
</calcChain>
</file>

<file path=xl/sharedStrings.xml><?xml version="1.0" encoding="utf-8"?>
<sst xmlns="http://schemas.openxmlformats.org/spreadsheetml/2006/main" count="271" uniqueCount="115">
  <si>
    <t>Nimetus</t>
  </si>
  <si>
    <t>Selgitus ridade täitmiseks</t>
  </si>
  <si>
    <t>Kutse andja</t>
  </si>
  <si>
    <t>Nimi</t>
  </si>
  <si>
    <t>Kutse</t>
  </si>
  <si>
    <t>Kutsenimetus</t>
  </si>
  <si>
    <t xml:space="preserve">Osakutse </t>
  </si>
  <si>
    <t>Täidetakse juhul, kui hind kehtestatakse osakutsele.</t>
  </si>
  <si>
    <t>EKR tase</t>
  </si>
  <si>
    <t>EQF tase</t>
  </si>
  <si>
    <t>Kutseeksami vorm (teoreetiline, praktiline, kombineeritud)</t>
  </si>
  <si>
    <t>Tulenevalt kutse andmise korrast.</t>
  </si>
  <si>
    <r>
      <t xml:space="preserve">Kutseeksami </t>
    </r>
    <r>
      <rPr>
        <b/>
        <u/>
        <sz val="10"/>
        <color rgb="FF000000"/>
        <rFont val="Calibri"/>
        <family val="2"/>
      </rPr>
      <t>läbiviimisega</t>
    </r>
    <r>
      <rPr>
        <b/>
        <sz val="10"/>
        <color rgb="FF000000"/>
        <rFont val="Calibri"/>
        <family val="2"/>
      </rPr>
      <t xml:space="preserve"> seotud kulud</t>
    </r>
  </si>
  <si>
    <t>Taotlejate arv</t>
  </si>
  <si>
    <t>Hindamiskomisjoni ühe liikme brutotunnitasu (€/h)</t>
  </si>
  <si>
    <t>Hindamiskomisjoni ühe liikme töötundide arv</t>
  </si>
  <si>
    <t>Hindamiskomisjoni liikmete arv</t>
  </si>
  <si>
    <t>Hindamiskomisjoni tööjõumaksud</t>
  </si>
  <si>
    <t>2016. aastal= 1,338</t>
  </si>
  <si>
    <t>Hindamiskomisjoni tööjõukulu kokku</t>
  </si>
  <si>
    <t>Täidetud valemiga</t>
  </si>
  <si>
    <t>Hindamiskomisjoni majutuse kulu</t>
  </si>
  <si>
    <t>Ühe majutuse kohta</t>
  </si>
  <si>
    <t>Majutuse ööpäevade arv</t>
  </si>
  <si>
    <t>Majutuskulu kokku</t>
  </si>
  <si>
    <t>Hindamiskomisjoni transpordikulu ühe ühiku hind</t>
  </si>
  <si>
    <t>km/pilet</t>
  </si>
  <si>
    <t>Transpordikulu hüvitust vajanud isikute arv</t>
  </si>
  <si>
    <t>Transpordikulu kokku</t>
  </si>
  <si>
    <t>Materjalikulu ühe taotleja kohta</t>
  </si>
  <si>
    <t>Materjalikulu on 0€, kui kutseeksami vorm on teoreetiline.</t>
  </si>
  <si>
    <t>Materjalikulu kokku</t>
  </si>
  <si>
    <t>Kutseõppeasutuse kontaktisiku brutotunnitasu (€/h)</t>
  </si>
  <si>
    <t>Kontaktisiku töötundide arv</t>
  </si>
  <si>
    <t>Kontaktisikute arv</t>
  </si>
  <si>
    <t>Kontaktisiku tööjõumaksud</t>
  </si>
  <si>
    <t>Kontaktisiku tööjõukulu kokku</t>
  </si>
  <si>
    <t>Kutseeksami läbiviimisega seotud kulud KOKKU</t>
  </si>
  <si>
    <t>Kutseeksami läbiviimise kulu ühe taotleja kohta</t>
  </si>
  <si>
    <t>Teoreetiline</t>
  </si>
  <si>
    <t>Täidetavad veerud</t>
  </si>
  <si>
    <t>Kulud</t>
  </si>
  <si>
    <t>Põhjendused</t>
  </si>
  <si>
    <t>Eksami vormid:</t>
  </si>
  <si>
    <t>Materjalikulu</t>
  </si>
  <si>
    <t>Praktiline</t>
  </si>
  <si>
    <t>Kombineeritud</t>
  </si>
  <si>
    <t>Kutsetunnistuse kulu</t>
  </si>
  <si>
    <t>Kontaktisiku brutotunnitasu (€/h)</t>
  </si>
  <si>
    <t>Kutseeksamit läbiviiva organisatsiooni poolt kontaktisikuks ja korraldajaks määratud isik</t>
  </si>
  <si>
    <t>Kutsekomisjoni tööd korraldava isiku brutotunnitasu (€/h)</t>
  </si>
  <si>
    <t>Korraldaja töötundide arv</t>
  </si>
  <si>
    <t>Korraldaja tööjõumaksud</t>
  </si>
  <si>
    <t>Korraldaja tööjõukulu kokku</t>
  </si>
  <si>
    <t>Kutsekomisjoni liikme brutotunnitasu (€/h)</t>
  </si>
  <si>
    <t>Kutsekomisjoni liikmete arv</t>
  </si>
  <si>
    <t>Kutsekomisjoni liikme töötundide arv</t>
  </si>
  <si>
    <t>Kutsekomisjoni liikme tööjõumaksud</t>
  </si>
  <si>
    <t>Kutsekomisjoni tööjõukulu kokku</t>
  </si>
  <si>
    <t>Üldkulu</t>
  </si>
  <si>
    <t>Kutsetunnistuse tasu ühele taotlejale</t>
  </si>
  <si>
    <t>Kutsekomisjoni tööga ja kutseeksami arendamisega seotud kulud KOKKU</t>
  </si>
  <si>
    <t>Kutsekomisjoni tööga ja kutseeksami arendamisega seotud kulu ühe taotleja kohta</t>
  </si>
  <si>
    <t>Nt 1 km=0,3€ või 1 pilet=10</t>
  </si>
  <si>
    <t>Kutseeksami väljatöötamise ja arendamise brutotunnitasu (€/h)</t>
  </si>
  <si>
    <t>Töötundide arv</t>
  </si>
  <si>
    <t>Isikute arv</t>
  </si>
  <si>
    <t>Tööjõumaksud</t>
  </si>
  <si>
    <t>Kutseeksami väljatöötamise ja arendamise kulu kokku</t>
  </si>
  <si>
    <t xml:space="preserve">Töömaailma kutseeksami kalkulatsioon </t>
  </si>
  <si>
    <t>HTM-i analüüsist tulenev fikseeritud summa</t>
  </si>
  <si>
    <r>
      <t xml:space="preserve">Taotlejate arv </t>
    </r>
    <r>
      <rPr>
        <b/>
        <i/>
        <u/>
        <sz val="10"/>
        <color rgb="FF000000"/>
        <rFont val="Calibri"/>
        <family val="2"/>
      </rPr>
      <t>ühe hindamise</t>
    </r>
    <r>
      <rPr>
        <b/>
        <i/>
        <sz val="10"/>
        <color rgb="FF000000"/>
        <rFont val="Calibri"/>
        <family val="2"/>
      </rPr>
      <t xml:space="preserve"> kohta</t>
    </r>
  </si>
  <si>
    <t>Majutust vajavaate hindamiskomisjoni liikmete arv</t>
  </si>
  <si>
    <t>Majutust vajavate hindamiskomisjoni liikmete arv</t>
  </si>
  <si>
    <r>
      <t xml:space="preserve">Taotlejate arv </t>
    </r>
    <r>
      <rPr>
        <i/>
        <u/>
        <sz val="9"/>
        <color rgb="FF000000"/>
        <rFont val="Calibri"/>
        <family val="2"/>
      </rPr>
      <t>ühe hindamise kohta</t>
    </r>
  </si>
  <si>
    <r>
      <rPr>
        <b/>
        <u/>
        <sz val="10"/>
        <color rgb="FF000000"/>
        <rFont val="Calibri"/>
        <family val="2"/>
      </rPr>
      <t xml:space="preserve">Kutsekomisjoni tööga </t>
    </r>
    <r>
      <rPr>
        <b/>
        <sz val="10"/>
        <color rgb="FF000000"/>
        <rFont val="Calibri"/>
        <family val="2"/>
      </rPr>
      <t xml:space="preserve"> seotud kulud (ühe hindamise kohta)</t>
    </r>
  </si>
  <si>
    <t>Kutsetunnistuse blanketi tasu</t>
  </si>
  <si>
    <t>Kogukulu ühele taotlejale</t>
  </si>
  <si>
    <t>Kutse andja ja kutsekomisjoni tööga seotud kulud KOKKU</t>
  </si>
  <si>
    <t>Kutseeksami kulu kokku</t>
  </si>
  <si>
    <t>Kutseeksami kulu ühele taotlejale</t>
  </si>
  <si>
    <t>Kutse andmise korraldaja brutotunnitasu (€/h)</t>
  </si>
  <si>
    <t xml:space="preserve">Nt 1 km=0,3€ või 1 pilet=10€ </t>
  </si>
  <si>
    <t>EKR/EQF tase</t>
  </si>
  <si>
    <t>HTM-i analüüsist tulenevalt 10 €</t>
  </si>
  <si>
    <t>Spetsialiseerumine</t>
  </si>
  <si>
    <t>Täidetakse juhul, kui hind kehtestatakse spetsialiseerumisele</t>
  </si>
  <si>
    <r>
      <rPr>
        <b/>
        <u/>
        <sz val="10"/>
        <color rgb="FF000000"/>
        <rFont val="Calibri"/>
        <family val="2"/>
      </rPr>
      <t>Kutse andja ja kutsekomisjoni tööga ning kutseeksamite arendamisega</t>
    </r>
    <r>
      <rPr>
        <b/>
        <sz val="10"/>
        <color rgb="FF000000"/>
        <rFont val="Calibri"/>
        <family val="2"/>
      </rPr>
      <t xml:space="preserve"> seotud kulud (ühe hindamise kohta)</t>
    </r>
  </si>
  <si>
    <t>2017. aastal= 1,338</t>
  </si>
  <si>
    <t>Kutseeksami kulude kalkulatsioon ühe eksami kohta</t>
  </si>
  <si>
    <t>Transpordikulu hüvitust vajavate isikute arv</t>
  </si>
  <si>
    <t>Vali kutseeksami vorm kõrvaloleva lahtri rippmenüüst.</t>
  </si>
  <si>
    <t>Kutse andmise tasu ühele taotlejale</t>
  </si>
  <si>
    <t>km/piletite arv</t>
  </si>
  <si>
    <t>Taotlejate arv ühe hindamise kohta</t>
  </si>
  <si>
    <r>
      <t xml:space="preserve">Kutseeksami </t>
    </r>
    <r>
      <rPr>
        <b/>
        <u/>
        <sz val="12"/>
        <color rgb="FF000000"/>
        <rFont val="Calibri"/>
        <family val="2"/>
        <charset val="186"/>
      </rPr>
      <t>läbiviimisega</t>
    </r>
    <r>
      <rPr>
        <b/>
        <sz val="12"/>
        <color rgb="FF000000"/>
        <rFont val="Calibri"/>
        <family val="2"/>
        <charset val="186"/>
      </rPr>
      <t xml:space="preserve"> seotud kulud</t>
    </r>
  </si>
  <si>
    <t>Kulu nimetus</t>
  </si>
  <si>
    <t>NB: Kulud kalkuleeritakse ühe taotlejate grupi hindamise kohta!</t>
  </si>
  <si>
    <r>
      <t xml:space="preserve">Taotlejate arv </t>
    </r>
    <r>
      <rPr>
        <i/>
        <u/>
        <sz val="12"/>
        <color rgb="FFFF0000"/>
        <rFont val="Calibri"/>
        <family val="2"/>
        <charset val="186"/>
      </rPr>
      <t>ühe taotlejate grupi hindamise kohta</t>
    </r>
  </si>
  <si>
    <t xml:space="preserve">Kutseõppe tasemeõppe õpilase kutseeksami läbiviimisega seotud kulude kalkulatsioon </t>
  </si>
  <si>
    <t>Kutse(d)</t>
  </si>
  <si>
    <t>Kutsenimetus(ed)</t>
  </si>
  <si>
    <t xml:space="preserve">Osakutse(te) nimetus(ed) </t>
  </si>
  <si>
    <t>Spetsialiseerumine(sed)</t>
  </si>
  <si>
    <t>Täidetakse juhul, kui hind kehtestatakse osakutse(te)le.</t>
  </si>
  <si>
    <t>Täidetakse juhul, kui hind kehtestatakse spetsialiseerumis(t)ele.</t>
  </si>
  <si>
    <t xml:space="preserve">KINNITATUD </t>
  </si>
  <si>
    <t>... Kutsenõukogu</t>
  </si>
  <si>
    <t>...201... otsusega nr ...</t>
  </si>
  <si>
    <t>Kutse andmise kulude kalkulatsioon, kui sama eksamit korraldatakse nii kutseõppe lõpetajatele kui töömaailma taotlejatele</t>
  </si>
  <si>
    <r>
      <rPr>
        <b/>
        <u/>
        <sz val="14"/>
        <color rgb="FF000000"/>
        <rFont val="Calibri"/>
        <family val="2"/>
      </rPr>
      <t xml:space="preserve">Kutse andja ja kutsekomisjoni tööga </t>
    </r>
    <r>
      <rPr>
        <b/>
        <sz val="14"/>
        <color rgb="FF000000"/>
        <rFont val="Calibri"/>
        <family val="2"/>
      </rPr>
      <t xml:space="preserve"> seotud kulud</t>
    </r>
    <r>
      <rPr>
        <b/>
        <sz val="14"/>
        <color rgb="FFFF0000"/>
        <rFont val="Calibri"/>
        <family val="2"/>
      </rPr>
      <t xml:space="preserve"> (ühe taotlejate grupi hindamise kohta)</t>
    </r>
  </si>
  <si>
    <t>Üldhalduskulu, teavitamine jms</t>
  </si>
  <si>
    <t>Kutsetunnistuse registreerimise tasu</t>
  </si>
  <si>
    <t xml:space="preserve">Paberkandjal kutsetunnistuse tasu (kutse taotleja soovil) </t>
  </si>
  <si>
    <t>(vt kutseseadus § 15 lg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</si>
</sst>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\ &quot;€&quot;"/>
    <numFmt numFmtId="166" formatCode="_-[$€-2]\ * #,##0.00_-;\-[$€-2]\ * #,##0.00_-;_-[$€-2]\ * &quot;-&quot;??_-;_-@_-"/>
    <numFmt numFmtId="167" formatCode="#,##0.000\ &quot;€&quot;"/>
  </numFmts>
  <fonts count="54" x14ac:knownFonts="1">
    <font>
      <sz val="11"/>
      <color theme="1"/>
      <name val="Calibri"/>
      <family val="2"/>
      <charset val="186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0"/>
      <color rgb="FF000000"/>
      <name val="Calibri"/>
      <family val="2"/>
    </font>
    <font>
      <i/>
      <sz val="9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sz val="11"/>
      <color indexed="8"/>
      <name val="Calibri"/>
      <family val="2"/>
      <charset val="186"/>
    </font>
    <font>
      <b/>
      <sz val="10"/>
      <color rgb="FFFF0000"/>
      <name val="Calibri"/>
      <family val="2"/>
      <charset val="186"/>
      <scheme val="minor"/>
    </font>
    <font>
      <b/>
      <sz val="11"/>
      <color rgb="FF0070C0"/>
      <name val="Calibri"/>
      <family val="2"/>
      <charset val="186"/>
      <scheme val="minor"/>
    </font>
    <font>
      <b/>
      <sz val="10"/>
      <color rgb="FF0070C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name val="Calibri"/>
      <family val="2"/>
    </font>
    <font>
      <sz val="11"/>
      <color theme="1"/>
      <name val="Calibri"/>
      <family val="2"/>
      <charset val="186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charset val="186"/>
    </font>
    <font>
      <b/>
      <sz val="18"/>
      <color rgb="FFFF0000"/>
      <name val="Calibri"/>
      <family val="2"/>
    </font>
    <font>
      <b/>
      <i/>
      <sz val="10"/>
      <color rgb="FF000000"/>
      <name val="Calibri"/>
      <family val="2"/>
    </font>
    <font>
      <b/>
      <i/>
      <u/>
      <sz val="10"/>
      <color rgb="FF000000"/>
      <name val="Calibri"/>
      <family val="2"/>
    </font>
    <font>
      <i/>
      <u/>
      <sz val="9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sz val="16"/>
      <color rgb="FFFF0000"/>
      <name val="Calibri"/>
      <family val="2"/>
      <charset val="186"/>
    </font>
    <font>
      <sz val="16"/>
      <color rgb="FFFF0000"/>
      <name val="Calibri"/>
      <family val="2"/>
    </font>
    <font>
      <sz val="12"/>
      <color theme="1"/>
      <name val="Calibri"/>
      <family val="2"/>
      <charset val="186"/>
    </font>
    <font>
      <sz val="12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i/>
      <sz val="12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  <font>
      <b/>
      <sz val="12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u/>
      <sz val="12"/>
      <color rgb="FF000000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</font>
    <font>
      <i/>
      <u/>
      <sz val="12"/>
      <color rgb="FFFF0000"/>
      <name val="Calibri"/>
      <family val="2"/>
      <charset val="186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b/>
      <sz val="12"/>
      <color theme="1"/>
      <name val="Calibri"/>
      <family val="2"/>
      <scheme val="minor"/>
    </font>
    <font>
      <i/>
      <sz val="12"/>
      <name val="Calibri"/>
      <family val="2"/>
    </font>
    <font>
      <i/>
      <sz val="12"/>
      <color rgb="FFFF0000"/>
      <name val="Calibri"/>
      <family val="2"/>
    </font>
    <font>
      <i/>
      <sz val="14"/>
      <color rgb="FF000000"/>
      <name val="Univers"/>
      <charset val="186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EFEFA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7" fillId="0" borderId="0" applyFill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27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Protection="1"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0" fillId="7" borderId="8" xfId="0" applyFont="1" applyFill="1" applyBorder="1" applyProtection="1">
      <protection locked="0"/>
    </xf>
    <xf numFmtId="0" fontId="0" fillId="8" borderId="8" xfId="0" applyFont="1" applyFill="1" applyBorder="1" applyProtection="1">
      <protection locked="0"/>
    </xf>
    <xf numFmtId="0" fontId="0" fillId="0" borderId="0" xfId="0" applyAlignment="1">
      <alignment horizontal="center"/>
    </xf>
    <xf numFmtId="165" fontId="12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Protection="1">
      <protection locked="0"/>
    </xf>
    <xf numFmtId="165" fontId="5" fillId="5" borderId="3" xfId="0" applyNumberFormat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Protection="1">
      <protection locked="0"/>
    </xf>
    <xf numFmtId="165" fontId="0" fillId="7" borderId="13" xfId="0" applyNumberFormat="1" applyFont="1" applyFill="1" applyBorder="1" applyAlignment="1" applyProtection="1">
      <alignment horizontal="center"/>
      <protection locked="0"/>
    </xf>
    <xf numFmtId="0" fontId="0" fillId="7" borderId="14" xfId="0" applyFont="1" applyFill="1" applyBorder="1" applyProtection="1">
      <protection locked="0"/>
    </xf>
    <xf numFmtId="165" fontId="5" fillId="5" borderId="15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center" wrapText="1"/>
    </xf>
    <xf numFmtId="0" fontId="0" fillId="0" borderId="17" xfId="0" applyFont="1" applyFill="1" applyBorder="1" applyProtection="1">
      <protection locked="0"/>
    </xf>
    <xf numFmtId="165" fontId="13" fillId="8" borderId="3" xfId="0" applyNumberFormat="1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 wrapText="1"/>
    </xf>
    <xf numFmtId="1" fontId="15" fillId="0" borderId="22" xfId="2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>
      <alignment vertical="center" wrapText="1"/>
    </xf>
    <xf numFmtId="0" fontId="16" fillId="0" borderId="14" xfId="0" applyFont="1" applyFill="1" applyBorder="1" applyProtection="1">
      <protection locked="0"/>
    </xf>
    <xf numFmtId="0" fontId="3" fillId="5" borderId="3" xfId="0" applyFont="1" applyFill="1" applyBorder="1" applyAlignment="1">
      <alignment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0" fontId="17" fillId="7" borderId="8" xfId="0" applyFont="1" applyFill="1" applyBorder="1" applyProtection="1">
      <protection locked="0"/>
    </xf>
    <xf numFmtId="0" fontId="17" fillId="0" borderId="0" xfId="0" applyFont="1"/>
    <xf numFmtId="1" fontId="12" fillId="0" borderId="10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18" fillId="0" borderId="0" xfId="0" applyFont="1"/>
    <xf numFmtId="0" fontId="20" fillId="0" borderId="15" xfId="0" applyFont="1" applyFill="1" applyBorder="1" applyAlignment="1">
      <alignment horizontal="center" vertical="center" wrapText="1"/>
    </xf>
    <xf numFmtId="0" fontId="16" fillId="7" borderId="8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0" fontId="5" fillId="9" borderId="20" xfId="0" applyFont="1" applyFill="1" applyBorder="1" applyAlignment="1" applyProtection="1">
      <alignment horizontal="center" vertical="center" wrapText="1"/>
      <protection locked="0"/>
    </xf>
    <xf numFmtId="0" fontId="5" fillId="9" borderId="21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165" fontId="5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165" fontId="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165" fontId="13" fillId="8" borderId="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165" fontId="13" fillId="8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vertical="center" wrapText="1"/>
    </xf>
    <xf numFmtId="166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vertical="center" wrapText="1"/>
    </xf>
    <xf numFmtId="0" fontId="5" fillId="9" borderId="30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Fill="1" applyBorder="1" applyProtection="1">
      <protection locked="0"/>
    </xf>
    <xf numFmtId="0" fontId="5" fillId="9" borderId="26" xfId="0" applyFont="1" applyFill="1" applyBorder="1" applyAlignment="1" applyProtection="1">
      <alignment horizontal="center" vertical="center" wrapText="1"/>
      <protection locked="0"/>
    </xf>
    <xf numFmtId="0" fontId="12" fillId="0" borderId="33" xfId="0" applyFont="1" applyFill="1" applyBorder="1" applyAlignment="1" applyProtection="1">
      <alignment horizontal="center" vertical="center"/>
      <protection locked="0"/>
    </xf>
    <xf numFmtId="1" fontId="23" fillId="0" borderId="37" xfId="2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vertical="center" wrapText="1"/>
      <protection locked="0"/>
    </xf>
    <xf numFmtId="0" fontId="4" fillId="4" borderId="3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27" fillId="0" borderId="0" xfId="0" applyFont="1" applyFill="1" applyProtection="1">
      <protection locked="0"/>
    </xf>
    <xf numFmtId="0" fontId="28" fillId="0" borderId="38" xfId="0" applyFont="1" applyFill="1" applyBorder="1" applyAlignment="1" applyProtection="1">
      <alignment horizontal="center" vertical="center" wrapText="1"/>
      <protection hidden="1"/>
    </xf>
    <xf numFmtId="0" fontId="29" fillId="0" borderId="39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Protection="1">
      <protection locked="0"/>
    </xf>
    <xf numFmtId="0" fontId="30" fillId="0" borderId="42" xfId="0" applyFont="1" applyFill="1" applyBorder="1" applyAlignment="1" applyProtection="1">
      <alignment vertical="center" wrapText="1"/>
      <protection hidden="1"/>
    </xf>
    <xf numFmtId="0" fontId="29" fillId="0" borderId="4" xfId="0" applyFont="1" applyFill="1" applyBorder="1" applyAlignment="1" applyProtection="1">
      <alignment horizontal="center" vertical="center" wrapText="1"/>
      <protection hidden="1"/>
    </xf>
    <xf numFmtId="0" fontId="30" fillId="0" borderId="15" xfId="0" applyFont="1" applyFill="1" applyBorder="1" applyAlignment="1" applyProtection="1">
      <alignment vertical="center" wrapText="1"/>
      <protection hidden="1"/>
    </xf>
    <xf numFmtId="0" fontId="29" fillId="0" borderId="30" xfId="0" applyFont="1" applyFill="1" applyBorder="1" applyAlignment="1" applyProtection="1">
      <alignment horizontal="center" vertical="center" wrapText="1"/>
      <protection hidden="1"/>
    </xf>
    <xf numFmtId="1" fontId="33" fillId="10" borderId="37" xfId="2" applyNumberFormat="1" applyFont="1" applyFill="1" applyBorder="1" applyAlignment="1" applyProtection="1">
      <alignment horizontal="center" vertical="center"/>
      <protection locked="0"/>
    </xf>
    <xf numFmtId="0" fontId="26" fillId="10" borderId="21" xfId="0" applyFont="1" applyFill="1" applyBorder="1" applyProtection="1">
      <protection locked="0"/>
    </xf>
    <xf numFmtId="0" fontId="28" fillId="0" borderId="26" xfId="0" applyFont="1" applyFill="1" applyBorder="1" applyAlignment="1" applyProtection="1">
      <alignment horizontal="center" vertical="center" wrapText="1"/>
      <protection hidden="1"/>
    </xf>
    <xf numFmtId="0" fontId="28" fillId="0" borderId="30" xfId="0" applyFont="1" applyFill="1" applyBorder="1" applyAlignment="1" applyProtection="1">
      <alignment horizontal="center" vertical="center" wrapText="1"/>
      <protection hidden="1"/>
    </xf>
    <xf numFmtId="0" fontId="30" fillId="0" borderId="54" xfId="0" applyFont="1" applyFill="1" applyBorder="1" applyAlignment="1" applyProtection="1">
      <alignment vertical="center" wrapText="1"/>
      <protection hidden="1"/>
    </xf>
    <xf numFmtId="0" fontId="30" fillId="0" borderId="55" xfId="0" applyFont="1" applyFill="1" applyBorder="1" applyAlignment="1" applyProtection="1">
      <alignment vertical="center" wrapText="1"/>
      <protection hidden="1"/>
    </xf>
    <xf numFmtId="165" fontId="35" fillId="10" borderId="72" xfId="0" applyNumberFormat="1" applyFont="1" applyFill="1" applyBorder="1" applyAlignment="1" applyProtection="1">
      <alignment horizontal="center" vertical="center"/>
      <protection locked="0"/>
    </xf>
    <xf numFmtId="0" fontId="26" fillId="10" borderId="47" xfId="0" applyFont="1" applyFill="1" applyBorder="1" applyProtection="1">
      <protection locked="0"/>
    </xf>
    <xf numFmtId="0" fontId="30" fillId="0" borderId="56" xfId="0" applyFont="1" applyFill="1" applyBorder="1" applyAlignment="1" applyProtection="1">
      <alignment vertical="center" wrapText="1"/>
      <protection hidden="1"/>
    </xf>
    <xf numFmtId="0" fontId="30" fillId="0" borderId="57" xfId="0" applyFont="1" applyFill="1" applyBorder="1" applyAlignment="1" applyProtection="1">
      <alignment vertical="center" wrapText="1"/>
      <protection hidden="1"/>
    </xf>
    <xf numFmtId="0" fontId="35" fillId="10" borderId="43" xfId="0" applyFont="1" applyFill="1" applyBorder="1" applyAlignment="1" applyProtection="1">
      <alignment horizontal="center" vertical="center"/>
      <protection locked="0"/>
    </xf>
    <xf numFmtId="0" fontId="26" fillId="10" borderId="34" xfId="0" applyFont="1" applyFill="1" applyBorder="1" applyProtection="1">
      <protection locked="0"/>
    </xf>
    <xf numFmtId="0" fontId="30" fillId="0" borderId="58" xfId="0" applyFont="1" applyFill="1" applyBorder="1" applyAlignment="1" applyProtection="1">
      <alignment vertical="center" wrapText="1"/>
      <protection hidden="1"/>
    </xf>
    <xf numFmtId="0" fontId="29" fillId="0" borderId="59" xfId="0" applyFont="1" applyFill="1" applyBorder="1" applyAlignment="1" applyProtection="1">
      <alignment horizontal="center" vertical="center" wrapText="1"/>
      <protection hidden="1"/>
    </xf>
    <xf numFmtId="0" fontId="35" fillId="0" borderId="61" xfId="0" applyFont="1" applyFill="1" applyBorder="1" applyAlignment="1" applyProtection="1">
      <alignment horizontal="center" vertical="center"/>
      <protection hidden="1"/>
    </xf>
    <xf numFmtId="0" fontId="26" fillId="10" borderId="48" xfId="0" applyFont="1" applyFill="1" applyBorder="1" applyProtection="1">
      <protection locked="0"/>
    </xf>
    <xf numFmtId="0" fontId="28" fillId="0" borderId="49" xfId="0" applyFont="1" applyFill="1" applyBorder="1" applyAlignment="1" applyProtection="1">
      <alignment vertical="center" wrapText="1"/>
      <protection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0" fontId="26" fillId="10" borderId="30" xfId="0" applyFont="1" applyFill="1" applyBorder="1" applyProtection="1">
      <protection locked="0"/>
    </xf>
    <xf numFmtId="0" fontId="29" fillId="0" borderId="55" xfId="0" applyFont="1" applyFill="1" applyBorder="1" applyAlignment="1" applyProtection="1">
      <alignment horizontal="center" vertical="center" wrapText="1"/>
      <protection hidden="1"/>
    </xf>
    <xf numFmtId="0" fontId="26" fillId="10" borderId="31" xfId="0" applyFont="1" applyFill="1" applyBorder="1" applyProtection="1">
      <protection locked="0"/>
    </xf>
    <xf numFmtId="0" fontId="26" fillId="10" borderId="7" xfId="0" applyFont="1" applyFill="1" applyBorder="1" applyProtection="1">
      <protection locked="0"/>
    </xf>
    <xf numFmtId="0" fontId="30" fillId="0" borderId="59" xfId="0" applyFont="1" applyFill="1" applyBorder="1" applyAlignment="1" applyProtection="1">
      <alignment vertical="center" wrapText="1"/>
      <protection hidden="1"/>
    </xf>
    <xf numFmtId="0" fontId="35" fillId="10" borderId="61" xfId="0" applyFont="1" applyFill="1" applyBorder="1" applyAlignment="1" applyProtection="1">
      <alignment horizontal="center" vertical="center"/>
      <protection locked="0"/>
    </xf>
    <xf numFmtId="0" fontId="26" fillId="10" borderId="9" xfId="0" applyFont="1" applyFill="1" applyBorder="1" applyProtection="1">
      <protection locked="0"/>
    </xf>
    <xf numFmtId="0" fontId="28" fillId="0" borderId="3" xfId="0" applyFont="1" applyFill="1" applyBorder="1" applyAlignment="1" applyProtection="1">
      <alignment vertical="center" wrapText="1"/>
      <protection hidden="1"/>
    </xf>
    <xf numFmtId="0" fontId="29" fillId="0" borderId="11" xfId="0" applyFont="1" applyFill="1" applyBorder="1" applyAlignment="1" applyProtection="1">
      <alignment horizontal="center" vertical="center" wrapText="1"/>
      <protection hidden="1"/>
    </xf>
    <xf numFmtId="165" fontId="28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28" fillId="10" borderId="30" xfId="0" applyFont="1" applyFill="1" applyBorder="1" applyAlignment="1" applyProtection="1">
      <alignment vertical="center" wrapText="1"/>
      <protection locked="0"/>
    </xf>
    <xf numFmtId="165" fontId="35" fillId="10" borderId="33" xfId="0" applyNumberFormat="1" applyFont="1" applyFill="1" applyBorder="1" applyAlignment="1" applyProtection="1">
      <alignment horizontal="center" vertical="center"/>
      <protection locked="0"/>
    </xf>
    <xf numFmtId="0" fontId="26" fillId="10" borderId="32" xfId="0" applyFont="1" applyFill="1" applyBorder="1" applyProtection="1">
      <protection locked="0"/>
    </xf>
    <xf numFmtId="0" fontId="26" fillId="10" borderId="68" xfId="0" applyFont="1" applyFill="1" applyBorder="1" applyProtection="1">
      <protection locked="0"/>
    </xf>
    <xf numFmtId="0" fontId="28" fillId="0" borderId="15" xfId="0" applyFont="1" applyFill="1" applyBorder="1" applyAlignment="1" applyProtection="1">
      <alignment vertical="center" wrapText="1"/>
      <protection hidden="1"/>
    </xf>
    <xf numFmtId="0" fontId="29" fillId="0" borderId="29" xfId="0" applyFont="1" applyFill="1" applyBorder="1" applyAlignment="1" applyProtection="1">
      <alignment horizontal="center" vertical="center" wrapText="1"/>
      <protection hidden="1"/>
    </xf>
    <xf numFmtId="165" fontId="36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26" fillId="10" borderId="26" xfId="0" applyFont="1" applyFill="1" applyBorder="1" applyProtection="1">
      <protection locked="0"/>
    </xf>
    <xf numFmtId="0" fontId="26" fillId="0" borderId="0" xfId="0" applyFont="1" applyFill="1" applyBorder="1" applyProtection="1">
      <protection locked="0"/>
    </xf>
    <xf numFmtId="165" fontId="36" fillId="11" borderId="26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Alignment="1" applyProtection="1">
      <alignment horizontal="center"/>
      <protection locked="0"/>
    </xf>
    <xf numFmtId="0" fontId="30" fillId="0" borderId="49" xfId="0" applyFont="1" applyFill="1" applyBorder="1" applyAlignment="1" applyProtection="1">
      <alignment vertical="center" wrapText="1"/>
      <protection hidden="1"/>
    </xf>
    <xf numFmtId="0" fontId="28" fillId="0" borderId="68" xfId="0" applyFont="1" applyFill="1" applyBorder="1" applyAlignment="1" applyProtection="1">
      <alignment vertical="center" wrapText="1"/>
      <protection hidden="1"/>
    </xf>
    <xf numFmtId="0" fontId="30" fillId="0" borderId="47" xfId="0" applyFont="1" applyFill="1" applyBorder="1" applyAlignment="1" applyProtection="1">
      <alignment vertical="center" wrapText="1"/>
      <protection hidden="1"/>
    </xf>
    <xf numFmtId="0" fontId="30" fillId="0" borderId="66" xfId="0" applyFont="1" applyFill="1" applyBorder="1" applyAlignment="1" applyProtection="1">
      <alignment vertical="center" wrapText="1"/>
      <protection hidden="1"/>
    </xf>
    <xf numFmtId="0" fontId="30" fillId="0" borderId="34" xfId="0" applyFont="1" applyFill="1" applyBorder="1" applyAlignment="1" applyProtection="1">
      <alignment vertical="center" wrapText="1"/>
      <protection hidden="1"/>
    </xf>
    <xf numFmtId="0" fontId="30" fillId="0" borderId="43" xfId="0" applyFont="1" applyFill="1" applyBorder="1" applyAlignment="1" applyProtection="1">
      <alignment vertical="center" wrapText="1"/>
      <protection hidden="1"/>
    </xf>
    <xf numFmtId="0" fontId="30" fillId="0" borderId="48" xfId="0" applyFont="1" applyFill="1" applyBorder="1" applyAlignment="1" applyProtection="1">
      <alignment vertical="center" wrapText="1"/>
      <protection hidden="1"/>
    </xf>
    <xf numFmtId="0" fontId="29" fillId="0" borderId="46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38" fillId="0" borderId="0" xfId="0" applyFont="1" applyFill="1" applyProtection="1">
      <protection locked="0"/>
    </xf>
    <xf numFmtId="0" fontId="39" fillId="0" borderId="63" xfId="0" applyFont="1" applyFill="1" applyBorder="1" applyAlignment="1" applyProtection="1">
      <alignment vertical="center" wrapText="1"/>
      <protection hidden="1"/>
    </xf>
    <xf numFmtId="0" fontId="2" fillId="0" borderId="63" xfId="0" applyFont="1" applyFill="1" applyBorder="1" applyAlignment="1" applyProtection="1">
      <alignment horizontal="center" vertical="center" wrapText="1"/>
      <protection hidden="1"/>
    </xf>
    <xf numFmtId="0" fontId="39" fillId="0" borderId="64" xfId="0" applyFont="1" applyFill="1" applyBorder="1" applyAlignment="1" applyProtection="1">
      <alignment vertical="center" wrapText="1"/>
      <protection hidden="1"/>
    </xf>
    <xf numFmtId="0" fontId="39" fillId="0" borderId="0" xfId="0" applyFont="1" applyFill="1" applyBorder="1" applyAlignment="1" applyProtection="1">
      <alignment vertical="center" wrapText="1"/>
      <protection hidden="1"/>
    </xf>
    <xf numFmtId="0" fontId="40" fillId="0" borderId="0" xfId="1" applyFont="1" applyFill="1" applyBorder="1" applyAlignment="1" applyProtection="1">
      <alignment horizontal="left" vertical="center"/>
      <protection hidden="1"/>
    </xf>
    <xf numFmtId="0" fontId="38" fillId="0" borderId="0" xfId="0" applyFont="1" applyFill="1" applyBorder="1" applyProtection="1">
      <protection locked="0"/>
    </xf>
    <xf numFmtId="49" fontId="41" fillId="0" borderId="0" xfId="0" applyNumberFormat="1" applyFont="1" applyFill="1" applyBorder="1" applyAlignment="1" applyProtection="1">
      <alignment horizontal="center" vertical="center"/>
      <protection hidden="1"/>
    </xf>
    <xf numFmtId="0" fontId="42" fillId="0" borderId="0" xfId="0" applyFont="1" applyFill="1" applyAlignment="1" applyProtection="1">
      <alignment horizontal="center"/>
      <protection hidden="1"/>
    </xf>
    <xf numFmtId="0" fontId="38" fillId="0" borderId="0" xfId="0" applyFont="1" applyFill="1" applyProtection="1">
      <protection hidden="1"/>
    </xf>
    <xf numFmtId="0" fontId="38" fillId="0" borderId="68" xfId="0" applyFont="1" applyFill="1" applyBorder="1" applyProtection="1">
      <protection hidden="1"/>
    </xf>
    <xf numFmtId="0" fontId="2" fillId="0" borderId="11" xfId="0" applyFont="1" applyFill="1" applyBorder="1" applyAlignment="1" applyProtection="1">
      <alignment horizontal="center" vertical="center" wrapText="1"/>
      <protection hidden="1"/>
    </xf>
    <xf numFmtId="1" fontId="42" fillId="10" borderId="26" xfId="0" applyNumberFormat="1" applyFont="1" applyFill="1" applyBorder="1" applyAlignment="1" applyProtection="1">
      <protection locked="0"/>
    </xf>
    <xf numFmtId="0" fontId="39" fillId="0" borderId="47" xfId="0" applyFont="1" applyFill="1" applyBorder="1" applyAlignment="1" applyProtection="1">
      <alignment vertical="center" wrapText="1"/>
      <protection hidden="1"/>
    </xf>
    <xf numFmtId="166" fontId="2" fillId="0" borderId="69" xfId="0" applyNumberFormat="1" applyFont="1" applyFill="1" applyBorder="1" applyAlignment="1" applyProtection="1">
      <alignment horizontal="center" vertical="center" wrapText="1"/>
      <protection hidden="1"/>
    </xf>
    <xf numFmtId="165" fontId="41" fillId="10" borderId="47" xfId="0" applyNumberFormat="1" applyFont="1" applyFill="1" applyBorder="1" applyAlignment="1" applyProtection="1">
      <alignment horizontal="center" vertical="center"/>
      <protection locked="0"/>
    </xf>
    <xf numFmtId="0" fontId="38" fillId="10" borderId="66" xfId="0" applyFont="1" applyFill="1" applyBorder="1" applyProtection="1">
      <protection locked="0"/>
    </xf>
    <xf numFmtId="166" fontId="2" fillId="0" borderId="62" xfId="0" applyNumberFormat="1" applyFont="1" applyFill="1" applyBorder="1" applyAlignment="1" applyProtection="1">
      <alignment horizontal="center" vertical="center" wrapText="1"/>
      <protection hidden="1"/>
    </xf>
    <xf numFmtId="0" fontId="41" fillId="10" borderId="34" xfId="0" applyFont="1" applyFill="1" applyBorder="1" applyAlignment="1" applyProtection="1">
      <alignment horizontal="center" vertical="center"/>
      <protection locked="0"/>
    </xf>
    <xf numFmtId="0" fontId="38" fillId="10" borderId="43" xfId="0" applyFont="1" applyFill="1" applyBorder="1" applyProtection="1">
      <protection locked="0"/>
    </xf>
    <xf numFmtId="0" fontId="2" fillId="0" borderId="70" xfId="0" applyFont="1" applyFill="1" applyBorder="1" applyAlignment="1" applyProtection="1">
      <alignment horizontal="center" vertical="center" wrapText="1"/>
      <protection hidden="1"/>
    </xf>
    <xf numFmtId="0" fontId="41" fillId="0" borderId="48" xfId="0" applyFont="1" applyFill="1" applyBorder="1" applyAlignment="1" applyProtection="1">
      <alignment horizontal="center" vertical="center"/>
      <protection hidden="1"/>
    </xf>
    <xf numFmtId="0" fontId="38" fillId="10" borderId="46" xfId="0" applyFont="1" applyFill="1" applyBorder="1" applyProtection="1">
      <protection locked="0"/>
    </xf>
    <xf numFmtId="0" fontId="38" fillId="10" borderId="60" xfId="0" applyFont="1" applyFill="1" applyBorder="1" applyProtection="1">
      <protection locked="0"/>
    </xf>
    <xf numFmtId="165" fontId="38" fillId="0" borderId="0" xfId="0" applyNumberFormat="1" applyFont="1" applyFill="1" applyProtection="1">
      <protection locked="0"/>
    </xf>
    <xf numFmtId="0" fontId="39" fillId="0" borderId="34" xfId="0" applyFont="1" applyFill="1" applyBorder="1" applyAlignment="1" applyProtection="1">
      <alignment vertical="center" wrapText="1"/>
      <protection hidden="1"/>
    </xf>
    <xf numFmtId="0" fontId="2" fillId="0" borderId="62" xfId="0" applyFont="1" applyFill="1" applyBorder="1" applyAlignment="1" applyProtection="1">
      <alignment horizontal="center" vertical="center" wrapText="1"/>
      <protection hidden="1"/>
    </xf>
    <xf numFmtId="1" fontId="41" fillId="10" borderId="34" xfId="0" applyNumberFormat="1" applyFont="1" applyFill="1" applyBorder="1" applyAlignment="1" applyProtection="1">
      <alignment horizontal="center" vertical="center"/>
      <protection locked="0"/>
    </xf>
    <xf numFmtId="0" fontId="39" fillId="0" borderId="48" xfId="0" applyFont="1" applyFill="1" applyBorder="1" applyAlignment="1" applyProtection="1">
      <alignment vertical="center" wrapText="1"/>
      <protection hidden="1"/>
    </xf>
    <xf numFmtId="0" fontId="1" fillId="0" borderId="36" xfId="0" applyFont="1" applyFill="1" applyBorder="1" applyAlignment="1" applyProtection="1">
      <alignment vertical="center" wrapText="1"/>
      <protection hidden="1"/>
    </xf>
    <xf numFmtId="0" fontId="2" fillId="0" borderId="53" xfId="0" applyFont="1" applyFill="1" applyBorder="1" applyAlignment="1" applyProtection="1">
      <alignment horizontal="center" vertical="center" wrapText="1"/>
      <protection hidden="1"/>
    </xf>
    <xf numFmtId="0" fontId="38" fillId="10" borderId="71" xfId="0" applyFont="1" applyFill="1" applyBorder="1" applyProtection="1">
      <protection locked="0"/>
    </xf>
    <xf numFmtId="0" fontId="38" fillId="10" borderId="32" xfId="0" applyFont="1" applyFill="1" applyBorder="1" applyProtection="1">
      <protection locked="0"/>
    </xf>
    <xf numFmtId="0" fontId="2" fillId="0" borderId="29" xfId="0" applyFont="1" applyFill="1" applyBorder="1" applyAlignment="1" applyProtection="1">
      <alignment horizontal="center" vertical="center" wrapText="1"/>
      <protection hidden="1"/>
    </xf>
    <xf numFmtId="165" fontId="43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8" fillId="10" borderId="30" xfId="0" applyFont="1" applyFill="1" applyBorder="1" applyProtection="1">
      <protection locked="0"/>
    </xf>
    <xf numFmtId="0" fontId="1" fillId="0" borderId="35" xfId="0" applyFont="1" applyFill="1" applyBorder="1" applyAlignment="1" applyProtection="1">
      <alignment vertical="center" wrapText="1"/>
      <protection hidden="1"/>
    </xf>
    <xf numFmtId="165" fontId="1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44" fillId="10" borderId="34" xfId="0" applyFont="1" applyFill="1" applyBorder="1" applyProtection="1">
      <protection locked="0"/>
    </xf>
    <xf numFmtId="0" fontId="44" fillId="0" borderId="0" xfId="0" applyFont="1" applyFill="1" applyProtection="1">
      <protection locked="0"/>
    </xf>
    <xf numFmtId="0" fontId="38" fillId="10" borderId="34" xfId="0" applyFont="1" applyFill="1" applyBorder="1" applyProtection="1">
      <protection locked="0"/>
    </xf>
    <xf numFmtId="0" fontId="39" fillId="0" borderId="36" xfId="0" applyFont="1" applyFill="1" applyBorder="1" applyAlignment="1" applyProtection="1">
      <alignment vertical="center" wrapText="1"/>
      <protection hidden="1"/>
    </xf>
    <xf numFmtId="165" fontId="41" fillId="0" borderId="36" xfId="0" applyNumberFormat="1" applyFont="1" applyFill="1" applyBorder="1" applyAlignment="1" applyProtection="1">
      <alignment horizontal="center" vertical="center"/>
      <protection hidden="1"/>
    </xf>
    <xf numFmtId="0" fontId="38" fillId="10" borderId="36" xfId="0" applyFont="1" applyFill="1" applyBorder="1" applyProtection="1">
      <protection locked="0"/>
    </xf>
    <xf numFmtId="0" fontId="38" fillId="0" borderId="0" xfId="0" applyFont="1" applyFill="1" applyAlignment="1" applyProtection="1">
      <alignment horizontal="center"/>
      <protection locked="0"/>
    </xf>
    <xf numFmtId="165" fontId="43" fillId="11" borderId="26" xfId="0" applyNumberFormat="1" applyFont="1" applyFill="1" applyBorder="1" applyAlignment="1" applyProtection="1">
      <alignment horizontal="center" vertical="center" wrapText="1"/>
      <protection hidden="1"/>
    </xf>
    <xf numFmtId="49" fontId="38" fillId="0" borderId="0" xfId="0" applyNumberFormat="1" applyFont="1" applyFill="1" applyProtection="1"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hidden="1"/>
    </xf>
    <xf numFmtId="164" fontId="48" fillId="11" borderId="26" xfId="2" applyFont="1" applyFill="1" applyBorder="1" applyAlignment="1" applyProtection="1">
      <alignment horizontal="center" vertical="center"/>
      <protection hidden="1"/>
    </xf>
    <xf numFmtId="0" fontId="2" fillId="0" borderId="19" xfId="0" applyFont="1" applyFill="1" applyBorder="1" applyAlignment="1" applyProtection="1">
      <alignment horizontal="center" vertical="center" wrapText="1"/>
      <protection hidden="1"/>
    </xf>
    <xf numFmtId="0" fontId="1" fillId="0" borderId="64" xfId="0" applyFont="1" applyFill="1" applyBorder="1" applyAlignment="1" applyProtection="1">
      <alignment vertical="center" wrapText="1"/>
      <protection hidden="1"/>
    </xf>
    <xf numFmtId="165" fontId="41" fillId="10" borderId="64" xfId="0" applyNumberFormat="1" applyFont="1" applyFill="1" applyBorder="1" applyAlignment="1" applyProtection="1">
      <alignment horizontal="center" vertical="center"/>
      <protection locked="0"/>
    </xf>
    <xf numFmtId="165" fontId="44" fillId="0" borderId="26" xfId="0" applyNumberFormat="1" applyFont="1" applyFill="1" applyBorder="1" applyAlignment="1" applyProtection="1">
      <alignment horizontal="center"/>
      <protection hidden="1"/>
    </xf>
    <xf numFmtId="167" fontId="44" fillId="0" borderId="26" xfId="0" applyNumberFormat="1" applyFont="1" applyFill="1" applyBorder="1" applyAlignment="1" applyProtection="1">
      <alignment horizontal="center"/>
      <protection hidden="1"/>
    </xf>
    <xf numFmtId="167" fontId="28" fillId="0" borderId="68" xfId="0" applyNumberFormat="1" applyFont="1" applyFill="1" applyBorder="1" applyAlignment="1" applyProtection="1">
      <alignment horizontal="center" vertical="center" wrapText="1"/>
      <protection hidden="1"/>
    </xf>
    <xf numFmtId="167" fontId="1" fillId="0" borderId="64" xfId="0" applyNumberFormat="1" applyFont="1" applyFill="1" applyBorder="1" applyAlignment="1" applyProtection="1">
      <alignment horizontal="center" vertical="center" wrapText="1"/>
      <protection hidden="1"/>
    </xf>
    <xf numFmtId="167" fontId="1" fillId="0" borderId="36" xfId="0" applyNumberFormat="1" applyFont="1" applyFill="1" applyBorder="1" applyAlignment="1" applyProtection="1">
      <alignment horizontal="center" vertical="center" wrapText="1"/>
      <protection hidden="1"/>
    </xf>
    <xf numFmtId="0" fontId="52" fillId="0" borderId="0" xfId="0" applyFont="1" applyAlignment="1" applyProtection="1">
      <alignment horizontal="right"/>
      <protection locked="0"/>
    </xf>
    <xf numFmtId="0" fontId="28" fillId="0" borderId="0" xfId="0" applyFont="1" applyFill="1" applyBorder="1" applyAlignment="1" applyProtection="1">
      <alignment vertical="center" wrapText="1"/>
      <protection hidden="1"/>
    </xf>
    <xf numFmtId="165" fontId="3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Protection="1">
      <protection hidden="1"/>
    </xf>
    <xf numFmtId="0" fontId="1" fillId="0" borderId="26" xfId="0" applyFont="1" applyFill="1" applyBorder="1" applyAlignment="1" applyProtection="1">
      <alignment horizontal="center" vertical="center" wrapText="1"/>
      <protection hidden="1"/>
    </xf>
    <xf numFmtId="1" fontId="53" fillId="12" borderId="28" xfId="0" applyNumberFormat="1" applyFont="1" applyFill="1" applyBorder="1" applyAlignment="1" applyProtection="1">
      <alignment horizontal="center"/>
      <protection hidden="1"/>
    </xf>
    <xf numFmtId="0" fontId="30" fillId="0" borderId="44" xfId="0" applyFont="1" applyFill="1" applyBorder="1" applyAlignment="1" applyProtection="1">
      <alignment vertical="center" wrapText="1"/>
      <protection hidden="1"/>
    </xf>
    <xf numFmtId="0" fontId="1" fillId="0" borderId="30" xfId="0" applyFont="1" applyFill="1" applyBorder="1" applyAlignment="1" applyProtection="1">
      <alignment horizontal="center" vertical="center" wrapText="1"/>
      <protection hidden="1"/>
    </xf>
    <xf numFmtId="0" fontId="51" fillId="0" borderId="0" xfId="0" applyFont="1" applyAlignment="1" applyProtection="1">
      <protection locked="0"/>
    </xf>
    <xf numFmtId="0" fontId="38" fillId="0" borderId="0" xfId="0" applyFont="1" applyFill="1" applyProtection="1"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1" fillId="0" borderId="68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26" xfId="0" applyFont="1" applyFill="1" applyBorder="1" applyAlignment="1" applyProtection="1">
      <alignment vertical="center" wrapText="1"/>
      <protection hidden="1"/>
    </xf>
    <xf numFmtId="0" fontId="29" fillId="0" borderId="4" xfId="0" applyFont="1" applyFill="1" applyBorder="1" applyAlignment="1" applyProtection="1">
      <alignment horizontal="center" vertical="center" wrapText="1"/>
      <protection hidden="1"/>
    </xf>
    <xf numFmtId="0" fontId="30" fillId="0" borderId="42" xfId="0" applyFont="1" applyFill="1" applyBorder="1" applyAlignment="1" applyProtection="1">
      <alignment vertical="center" wrapText="1"/>
      <protection hidden="1"/>
    </xf>
    <xf numFmtId="165" fontId="38" fillId="0" borderId="0" xfId="0" applyNumberFormat="1" applyFont="1" applyFill="1" applyAlignment="1" applyProtection="1">
      <alignment horizontal="center"/>
      <protection hidden="1"/>
    </xf>
    <xf numFmtId="0" fontId="28" fillId="11" borderId="28" xfId="0" applyFont="1" applyFill="1" applyBorder="1" applyAlignment="1" applyProtection="1">
      <alignment horizontal="center" vertical="center" wrapText="1"/>
      <protection hidden="1"/>
    </xf>
    <xf numFmtId="0" fontId="28" fillId="11" borderId="30" xfId="0" applyFont="1" applyFill="1" applyBorder="1" applyAlignment="1" applyProtection="1">
      <alignment horizontal="center" vertical="center" wrapText="1"/>
      <protection hidden="1"/>
    </xf>
    <xf numFmtId="0" fontId="24" fillId="0" borderId="28" xfId="0" applyFont="1" applyFill="1" applyBorder="1" applyAlignment="1" applyProtection="1">
      <alignment horizontal="center" vertical="center"/>
      <protection hidden="1"/>
    </xf>
    <xf numFmtId="0" fontId="24" fillId="0" borderId="29" xfId="0" applyFont="1" applyFill="1" applyBorder="1" applyAlignment="1" applyProtection="1">
      <alignment horizontal="center" vertical="center"/>
      <protection hidden="1"/>
    </xf>
    <xf numFmtId="0" fontId="24" fillId="0" borderId="30" xfId="0" applyFont="1" applyFill="1" applyBorder="1" applyAlignment="1" applyProtection="1">
      <alignment horizontal="center" vertical="center"/>
      <protection hidden="1"/>
    </xf>
    <xf numFmtId="0" fontId="28" fillId="0" borderId="40" xfId="0" applyFont="1" applyFill="1" applyBorder="1" applyAlignment="1" applyProtection="1">
      <alignment horizontal="center" vertical="center" wrapText="1"/>
      <protection hidden="1"/>
    </xf>
    <xf numFmtId="0" fontId="28" fillId="0" borderId="41" xfId="0" applyFont="1" applyFill="1" applyBorder="1" applyAlignment="1" applyProtection="1">
      <alignment horizontal="center" vertical="center" wrapText="1"/>
      <protection hidden="1"/>
    </xf>
    <xf numFmtId="0" fontId="31" fillId="10" borderId="25" xfId="1" applyFont="1" applyFill="1" applyBorder="1" applyAlignment="1" applyProtection="1">
      <alignment vertical="center"/>
      <protection locked="0"/>
    </xf>
    <xf numFmtId="0" fontId="31" fillId="10" borderId="43" xfId="1" applyFont="1" applyFill="1" applyBorder="1" applyAlignment="1" applyProtection="1">
      <alignment vertical="center"/>
      <protection locked="0"/>
    </xf>
    <xf numFmtId="0" fontId="28" fillId="0" borderId="50" xfId="0" applyFont="1" applyFill="1" applyBorder="1" applyAlignment="1" applyProtection="1">
      <alignment horizontal="center" vertical="center" wrapText="1"/>
      <protection hidden="1"/>
    </xf>
    <xf numFmtId="0" fontId="28" fillId="0" borderId="73" xfId="0" applyFont="1" applyFill="1" applyBorder="1" applyAlignment="1" applyProtection="1">
      <alignment horizontal="center" vertical="center" wrapText="1"/>
      <protection hidden="1"/>
    </xf>
    <xf numFmtId="0" fontId="31" fillId="10" borderId="51" xfId="1" applyFont="1" applyFill="1" applyBorder="1" applyAlignment="1" applyProtection="1">
      <alignment vertical="center"/>
      <protection locked="0"/>
    </xf>
    <xf numFmtId="0" fontId="31" fillId="10" borderId="52" xfId="1" applyFont="1" applyFill="1" applyBorder="1" applyAlignment="1" applyProtection="1">
      <alignment vertical="center"/>
      <protection locked="0"/>
    </xf>
    <xf numFmtId="0" fontId="31" fillId="10" borderId="6" xfId="0" applyFont="1" applyFill="1" applyBorder="1" applyAlignment="1" applyProtection="1">
      <alignment vertical="center"/>
      <protection locked="0"/>
    </xf>
    <xf numFmtId="0" fontId="31" fillId="10" borderId="43" xfId="0" applyFont="1" applyFill="1" applyBorder="1" applyAlignment="1" applyProtection="1">
      <alignment vertical="center"/>
      <protection locked="0"/>
    </xf>
    <xf numFmtId="0" fontId="31" fillId="10" borderId="6" xfId="1" applyFont="1" applyFill="1" applyBorder="1" applyAlignment="1" applyProtection="1">
      <alignment vertical="center"/>
      <protection locked="0"/>
    </xf>
    <xf numFmtId="0" fontId="32" fillId="10" borderId="45" xfId="0" applyFont="1" applyFill="1" applyBorder="1" applyAlignment="1" applyProtection="1">
      <alignment horizontal="center" vertical="center" wrapText="1"/>
      <protection locked="0"/>
    </xf>
    <xf numFmtId="0" fontId="32" fillId="10" borderId="46" xfId="0" applyFont="1" applyFill="1" applyBorder="1" applyAlignment="1" applyProtection="1">
      <alignment horizontal="center" vertical="center" wrapText="1"/>
      <protection locked="0"/>
    </xf>
    <xf numFmtId="0" fontId="30" fillId="0" borderId="27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Fill="1" applyBorder="1" applyAlignment="1" applyProtection="1">
      <alignment horizontal="center" vertical="center" wrapText="1"/>
      <protection hidden="1"/>
    </xf>
    <xf numFmtId="0" fontId="50" fillId="0" borderId="53" xfId="0" applyFont="1" applyFill="1" applyBorder="1" applyAlignment="1" applyProtection="1">
      <alignment horizontal="left" vertical="top" wrapText="1"/>
      <protection hidden="1"/>
    </xf>
    <xf numFmtId="0" fontId="49" fillId="0" borderId="53" xfId="0" applyFont="1" applyFill="1" applyBorder="1" applyAlignment="1" applyProtection="1">
      <alignment horizontal="left" vertical="top" wrapText="1"/>
      <protection hidden="1"/>
    </xf>
    <xf numFmtId="0" fontId="19" fillId="0" borderId="11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/>
      <protection locked="0"/>
    </xf>
    <xf numFmtId="0" fontId="9" fillId="0" borderId="7" xfId="0" applyFont="1" applyFill="1" applyBorder="1" applyAlignment="1" applyProtection="1">
      <alignment horizontal="center"/>
      <protection locked="0"/>
    </xf>
    <xf numFmtId="0" fontId="10" fillId="0" borderId="6" xfId="1" applyFont="1" applyFill="1" applyBorder="1" applyAlignment="1" applyProtection="1">
      <alignment horizontal="center" vertical="center"/>
      <protection locked="0"/>
    </xf>
    <xf numFmtId="0" fontId="10" fillId="0" borderId="7" xfId="1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hidden="1"/>
    </xf>
    <xf numFmtId="0" fontId="1" fillId="0" borderId="30" xfId="0" applyFont="1" applyFill="1" applyBorder="1" applyAlignment="1" applyProtection="1">
      <alignment horizontal="center" vertical="center" wrapText="1"/>
      <protection hidden="1"/>
    </xf>
    <xf numFmtId="0" fontId="1" fillId="11" borderId="28" xfId="0" applyFont="1" applyFill="1" applyBorder="1" applyAlignment="1" applyProtection="1">
      <alignment horizontal="center" vertical="center" wrapText="1"/>
      <protection hidden="1"/>
    </xf>
    <xf numFmtId="0" fontId="1" fillId="11" borderId="30" xfId="0" applyFont="1" applyFill="1" applyBorder="1" applyAlignment="1" applyProtection="1">
      <alignment horizontal="center" vertical="center" wrapText="1"/>
      <protection hidden="1"/>
    </xf>
    <xf numFmtId="0" fontId="46" fillId="0" borderId="28" xfId="0" applyFont="1" applyFill="1" applyBorder="1" applyAlignment="1" applyProtection="1">
      <alignment horizontal="center" vertical="center" wrapText="1"/>
      <protection hidden="1"/>
    </xf>
    <xf numFmtId="0" fontId="46" fillId="0" borderId="30" xfId="0" applyFont="1" applyFill="1" applyBorder="1" applyAlignment="1" applyProtection="1">
      <alignment horizontal="center" vertical="center" wrapText="1"/>
      <protection hidden="1"/>
    </xf>
    <xf numFmtId="0" fontId="25" fillId="0" borderId="28" xfId="0" applyFont="1" applyFill="1" applyBorder="1" applyAlignment="1" applyProtection="1">
      <alignment horizontal="center" vertical="center" wrapText="1"/>
      <protection hidden="1"/>
    </xf>
    <xf numFmtId="0" fontId="25" fillId="0" borderId="29" xfId="0" applyFont="1" applyFill="1" applyBorder="1" applyAlignment="1" applyProtection="1">
      <alignment horizontal="center" vertical="center" wrapText="1"/>
      <protection hidden="1"/>
    </xf>
    <xf numFmtId="0" fontId="25" fillId="0" borderId="30" xfId="0" applyFont="1" applyFill="1" applyBorder="1" applyAlignment="1" applyProtection="1">
      <alignment horizontal="center" vertical="center" wrapText="1"/>
      <protection hidden="1"/>
    </xf>
    <xf numFmtId="0" fontId="40" fillId="10" borderId="65" xfId="1" applyFont="1" applyFill="1" applyBorder="1" applyAlignment="1" applyProtection="1">
      <alignment horizontal="left" vertical="center"/>
      <protection locked="0"/>
    </xf>
    <xf numFmtId="0" fontId="40" fillId="10" borderId="66" xfId="1" applyFont="1" applyFill="1" applyBorder="1" applyAlignment="1" applyProtection="1">
      <alignment horizontal="left" vertical="center"/>
      <protection locked="0"/>
    </xf>
    <xf numFmtId="0" fontId="40" fillId="10" borderId="67" xfId="1" applyFont="1" applyFill="1" applyBorder="1" applyAlignment="1" applyProtection="1">
      <alignment horizontal="left" vertical="center"/>
      <protection locked="0"/>
    </xf>
    <xf numFmtId="0" fontId="40" fillId="10" borderId="43" xfId="1" applyFont="1" applyFill="1" applyBorder="1" applyAlignment="1" applyProtection="1">
      <alignment horizontal="left" vertical="center"/>
      <protection locked="0"/>
    </xf>
    <xf numFmtId="0" fontId="40" fillId="10" borderId="23" xfId="1" applyFont="1" applyFill="1" applyBorder="1" applyAlignment="1" applyProtection="1">
      <alignment horizontal="left" vertical="center"/>
      <protection locked="0"/>
    </xf>
    <xf numFmtId="0" fontId="40" fillId="10" borderId="46" xfId="1" applyFont="1" applyFill="1" applyBorder="1" applyAlignment="1" applyProtection="1">
      <alignment horizontal="left" vertical="center"/>
      <protection locked="0"/>
    </xf>
    <xf numFmtId="0" fontId="10" fillId="0" borderId="25" xfId="1" applyFont="1" applyFill="1" applyBorder="1" applyAlignment="1" applyProtection="1">
      <alignment horizontal="left" vertical="center"/>
      <protection locked="0"/>
    </xf>
    <xf numFmtId="0" fontId="10" fillId="0" borderId="7" xfId="1" applyFont="1" applyFill="1" applyBorder="1" applyAlignment="1" applyProtection="1">
      <alignment horizontal="left" vertical="center"/>
      <protection locked="0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1" fillId="9" borderId="2" xfId="0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left" vertical="center"/>
      <protection locked="0"/>
    </xf>
    <xf numFmtId="0" fontId="8" fillId="0" borderId="7" xfId="1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/>
      <protection locked="0"/>
    </xf>
    <xf numFmtId="0" fontId="9" fillId="0" borderId="7" xfId="0" applyFont="1" applyFill="1" applyBorder="1" applyAlignment="1" applyProtection="1">
      <alignment horizontal="left"/>
      <protection locked="0"/>
    </xf>
    <xf numFmtId="0" fontId="10" fillId="0" borderId="6" xfId="1" applyFont="1" applyFill="1" applyBorder="1" applyAlignment="1" applyProtection="1">
      <alignment horizontal="left" vertical="center"/>
      <protection locked="0"/>
    </xf>
  </cellXfs>
  <cellStyles count="4">
    <cellStyle name="Comma" xfId="2" builtinId="3"/>
    <cellStyle name="Comma 2" xfId="3" xr:uid="{CF81FCB1-5BFF-4171-B4BC-F9750287FBA5}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colors>
    <mruColors>
      <color rgb="FFAEF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3" sqref="A3"/>
      <selection pane="bottomRight" activeCell="E22" sqref="E22"/>
    </sheetView>
  </sheetViews>
  <sheetFormatPr defaultColWidth="47.42578125" defaultRowHeight="15.75" x14ac:dyDescent="0.25"/>
  <cols>
    <col min="1" max="1" width="54" style="79" customWidth="1"/>
    <col min="2" max="2" width="44.42578125" style="79" customWidth="1"/>
    <col min="3" max="3" width="27.85546875" style="122" customWidth="1"/>
    <col min="4" max="4" width="58" style="79" customWidth="1"/>
    <col min="5" max="16384" width="47.42578125" style="79"/>
  </cols>
  <sheetData>
    <row r="1" spans="1:6" ht="14.25" customHeight="1" x14ac:dyDescent="0.3">
      <c r="D1" s="189" t="s">
        <v>106</v>
      </c>
      <c r="E1" s="197"/>
      <c r="F1" s="197"/>
    </row>
    <row r="2" spans="1:6" ht="14.25" customHeight="1" x14ac:dyDescent="0.3">
      <c r="D2" s="189" t="s">
        <v>107</v>
      </c>
      <c r="E2" s="197"/>
      <c r="F2" s="197"/>
    </row>
    <row r="3" spans="1:6" ht="14.25" customHeight="1" thickBot="1" x14ac:dyDescent="0.35">
      <c r="D3" s="189" t="s">
        <v>108</v>
      </c>
      <c r="E3" s="197"/>
      <c r="F3" s="197"/>
    </row>
    <row r="4" spans="1:6" s="76" customFormat="1" ht="42" customHeight="1" thickBot="1" x14ac:dyDescent="0.3">
      <c r="A4" s="208" t="s">
        <v>99</v>
      </c>
      <c r="B4" s="209"/>
      <c r="C4" s="209"/>
      <c r="D4" s="210"/>
    </row>
    <row r="5" spans="1:6" s="76" customFormat="1" ht="42" customHeight="1" thickBot="1" x14ac:dyDescent="0.3">
      <c r="A5" s="226" t="s">
        <v>97</v>
      </c>
      <c r="B5" s="227"/>
      <c r="C5" s="131"/>
      <c r="D5" s="131"/>
    </row>
    <row r="6" spans="1:6" ht="16.5" thickBot="1" x14ac:dyDescent="0.3">
      <c r="A6" s="77" t="s">
        <v>0</v>
      </c>
      <c r="B6" s="78" t="s">
        <v>1</v>
      </c>
      <c r="C6" s="211" t="s">
        <v>40</v>
      </c>
      <c r="D6" s="212"/>
    </row>
    <row r="7" spans="1:6" ht="16.5" thickBot="1" x14ac:dyDescent="0.3">
      <c r="A7" s="80" t="s">
        <v>2</v>
      </c>
      <c r="B7" s="81" t="s">
        <v>3</v>
      </c>
      <c r="C7" s="217"/>
      <c r="D7" s="218"/>
    </row>
    <row r="8" spans="1:6" ht="16.5" thickBot="1" x14ac:dyDescent="0.3">
      <c r="A8" s="80" t="s">
        <v>100</v>
      </c>
      <c r="B8" s="81" t="s">
        <v>101</v>
      </c>
      <c r="C8" s="219"/>
      <c r="D8" s="220"/>
    </row>
    <row r="9" spans="1:6" ht="32.25" thickBot="1" x14ac:dyDescent="0.3">
      <c r="A9" s="80" t="s">
        <v>102</v>
      </c>
      <c r="B9" s="81" t="s">
        <v>104</v>
      </c>
      <c r="C9" s="221"/>
      <c r="D9" s="214"/>
    </row>
    <row r="10" spans="1:6" ht="32.25" thickBot="1" x14ac:dyDescent="0.3">
      <c r="A10" s="80" t="s">
        <v>103</v>
      </c>
      <c r="B10" s="81" t="s">
        <v>105</v>
      </c>
      <c r="C10" s="213"/>
      <c r="D10" s="214"/>
    </row>
    <row r="11" spans="1:6" ht="32.25" thickBot="1" x14ac:dyDescent="0.3">
      <c r="A11" s="195" t="s">
        <v>10</v>
      </c>
      <c r="B11" s="81" t="s">
        <v>91</v>
      </c>
      <c r="C11" s="222" t="s">
        <v>39</v>
      </c>
      <c r="D11" s="223"/>
    </row>
    <row r="12" spans="1:6" ht="21" customHeight="1" thickBot="1" x14ac:dyDescent="0.3">
      <c r="A12" s="224"/>
      <c r="B12" s="225"/>
      <c r="C12" s="225"/>
      <c r="D12" s="225"/>
    </row>
    <row r="13" spans="1:6" ht="32.25" thickBot="1" x14ac:dyDescent="0.3">
      <c r="A13" s="82" t="s">
        <v>13</v>
      </c>
      <c r="B13" s="83" t="s">
        <v>98</v>
      </c>
      <c r="C13" s="84">
        <v>15</v>
      </c>
      <c r="D13" s="85"/>
    </row>
    <row r="14" spans="1:6" ht="16.5" thickBot="1" x14ac:dyDescent="0.3">
      <c r="A14" s="215" t="s">
        <v>95</v>
      </c>
      <c r="B14" s="216"/>
      <c r="C14" s="86" t="s">
        <v>41</v>
      </c>
      <c r="D14" s="87" t="s">
        <v>42</v>
      </c>
    </row>
    <row r="15" spans="1:6" x14ac:dyDescent="0.25">
      <c r="A15" s="88" t="s">
        <v>14</v>
      </c>
      <c r="B15" s="89"/>
      <c r="C15" s="90"/>
      <c r="D15" s="91"/>
    </row>
    <row r="16" spans="1:6" x14ac:dyDescent="0.25">
      <c r="A16" s="92" t="s">
        <v>15</v>
      </c>
      <c r="B16" s="93"/>
      <c r="C16" s="94"/>
      <c r="D16" s="95"/>
    </row>
    <row r="17" spans="1:6" x14ac:dyDescent="0.25">
      <c r="A17" s="92" t="s">
        <v>16</v>
      </c>
      <c r="B17" s="93"/>
      <c r="C17" s="94"/>
      <c r="D17" s="95"/>
    </row>
    <row r="18" spans="1:6" ht="16.5" thickBot="1" x14ac:dyDescent="0.3">
      <c r="A18" s="96" t="s">
        <v>17</v>
      </c>
      <c r="B18" s="97">
        <v>1.3380000000000001</v>
      </c>
      <c r="C18" s="98">
        <v>1.3380000000000001</v>
      </c>
      <c r="D18" s="99"/>
    </row>
    <row r="19" spans="1:6" ht="16.5" thickBot="1" x14ac:dyDescent="0.3">
      <c r="A19" s="100" t="s">
        <v>19</v>
      </c>
      <c r="B19" s="101" t="s">
        <v>20</v>
      </c>
      <c r="C19" s="185">
        <f>C15*C16*C17*C18</f>
        <v>0</v>
      </c>
      <c r="D19" s="102"/>
    </row>
    <row r="20" spans="1:6" x14ac:dyDescent="0.25">
      <c r="A20" s="88" t="s">
        <v>21</v>
      </c>
      <c r="B20" s="103" t="s">
        <v>22</v>
      </c>
      <c r="C20" s="90"/>
      <c r="D20" s="104"/>
    </row>
    <row r="21" spans="1:6" x14ac:dyDescent="0.25">
      <c r="A21" s="92" t="s">
        <v>23</v>
      </c>
      <c r="B21" s="93"/>
      <c r="C21" s="94"/>
      <c r="D21" s="105"/>
    </row>
    <row r="22" spans="1:6" ht="16.5" thickBot="1" x14ac:dyDescent="0.3">
      <c r="A22" s="96" t="s">
        <v>73</v>
      </c>
      <c r="B22" s="106"/>
      <c r="C22" s="107"/>
      <c r="D22" s="108"/>
      <c r="F22" s="192"/>
    </row>
    <row r="23" spans="1:6" ht="16.5" thickBot="1" x14ac:dyDescent="0.3">
      <c r="A23" s="100" t="s">
        <v>24</v>
      </c>
      <c r="B23" s="101" t="s">
        <v>20</v>
      </c>
      <c r="C23" s="184">
        <f>C20*C21*C22</f>
        <v>0</v>
      </c>
      <c r="D23" s="102"/>
    </row>
    <row r="24" spans="1:6" x14ac:dyDescent="0.25">
      <c r="A24" s="88" t="s">
        <v>25</v>
      </c>
      <c r="B24" s="103" t="s">
        <v>82</v>
      </c>
      <c r="C24" s="90"/>
      <c r="D24" s="104"/>
    </row>
    <row r="25" spans="1:6" x14ac:dyDescent="0.25">
      <c r="A25" s="92" t="s">
        <v>93</v>
      </c>
      <c r="B25" s="93"/>
      <c r="C25" s="94"/>
      <c r="D25" s="105"/>
    </row>
    <row r="26" spans="1:6" ht="16.5" thickBot="1" x14ac:dyDescent="0.3">
      <c r="A26" s="96" t="s">
        <v>90</v>
      </c>
      <c r="B26" s="106"/>
      <c r="C26" s="107"/>
      <c r="D26" s="108"/>
    </row>
    <row r="27" spans="1:6" ht="16.5" thickBot="1" x14ac:dyDescent="0.3">
      <c r="A27" s="109" t="s">
        <v>28</v>
      </c>
      <c r="B27" s="110" t="s">
        <v>20</v>
      </c>
      <c r="C27" s="111">
        <f>C24*C25*C26</f>
        <v>0</v>
      </c>
      <c r="D27" s="112"/>
    </row>
    <row r="28" spans="1:6" ht="32.25" thickBot="1" x14ac:dyDescent="0.3">
      <c r="A28" s="123" t="s">
        <v>29</v>
      </c>
      <c r="B28" s="110" t="s">
        <v>30</v>
      </c>
      <c r="C28" s="113"/>
      <c r="D28" s="114"/>
    </row>
    <row r="29" spans="1:6" ht="16.5" thickBot="1" x14ac:dyDescent="0.3">
      <c r="A29" s="124" t="s">
        <v>31</v>
      </c>
      <c r="B29" s="101" t="s">
        <v>20</v>
      </c>
      <c r="C29" s="111">
        <f>IFERROR(VLOOKUP(C11,Sheet2!C3:D5,2,FALSE),C13*C28)</f>
        <v>0</v>
      </c>
      <c r="D29" s="112"/>
    </row>
    <row r="30" spans="1:6" x14ac:dyDescent="0.25">
      <c r="A30" s="125" t="s">
        <v>32</v>
      </c>
      <c r="B30" s="126"/>
      <c r="C30" s="90"/>
      <c r="D30" s="104"/>
    </row>
    <row r="31" spans="1:6" x14ac:dyDescent="0.25">
      <c r="A31" s="127" t="s">
        <v>33</v>
      </c>
      <c r="B31" s="128"/>
      <c r="C31" s="94"/>
      <c r="D31" s="105"/>
    </row>
    <row r="32" spans="1:6" x14ac:dyDescent="0.25">
      <c r="A32" s="127" t="s">
        <v>34</v>
      </c>
      <c r="B32" s="128"/>
      <c r="C32" s="94"/>
      <c r="D32" s="105"/>
    </row>
    <row r="33" spans="1:4" ht="16.5" thickBot="1" x14ac:dyDescent="0.3">
      <c r="A33" s="129" t="s">
        <v>35</v>
      </c>
      <c r="B33" s="130">
        <v>1.3380000000000001</v>
      </c>
      <c r="C33" s="98">
        <v>1.3380000000000001</v>
      </c>
      <c r="D33" s="108"/>
    </row>
    <row r="34" spans="1:4" ht="16.5" thickBot="1" x14ac:dyDescent="0.3">
      <c r="A34" s="100" t="s">
        <v>36</v>
      </c>
      <c r="B34" s="101" t="s">
        <v>20</v>
      </c>
      <c r="C34" s="186">
        <f>C33*C32*C31*C30</f>
        <v>0</v>
      </c>
      <c r="D34" s="115"/>
    </row>
    <row r="35" spans="1:4" ht="16.5" thickBot="1" x14ac:dyDescent="0.3">
      <c r="A35" s="116" t="s">
        <v>37</v>
      </c>
      <c r="B35" s="117" t="s">
        <v>20</v>
      </c>
      <c r="C35" s="118">
        <f>C19+C23+C27+C29+C34</f>
        <v>0</v>
      </c>
      <c r="D35" s="119"/>
    </row>
    <row r="36" spans="1:4" ht="16.5" thickBot="1" x14ac:dyDescent="0.3">
      <c r="A36" s="190"/>
      <c r="B36" s="101"/>
      <c r="C36" s="191"/>
      <c r="D36" s="120"/>
    </row>
    <row r="37" spans="1:4" ht="27" customHeight="1" thickBot="1" x14ac:dyDescent="0.3">
      <c r="A37" s="206" t="s">
        <v>38</v>
      </c>
      <c r="B37" s="207"/>
      <c r="C37" s="121">
        <f>ROUND(C35/C13,0)</f>
        <v>0</v>
      </c>
      <c r="D37" s="120"/>
    </row>
    <row r="38" spans="1:4" x14ac:dyDescent="0.25">
      <c r="A38" s="192"/>
    </row>
  </sheetData>
  <sheetProtection algorithmName="SHA-512" hashValue="9MQWlDADs6YAd7I2wSi1F8Ra866/CERXJannT5UiGyKhEmaXREl8iosa5RIFly9iVqwsTHm0qnvLVEdaP5lH7g==" saltValue="tVIN+rxQkrWdj/lyEDrbiw==" spinCount="100000" sheet="1" formatCells="0" formatColumns="0" formatRows="0"/>
  <mergeCells count="11">
    <mergeCell ref="A37:B37"/>
    <mergeCell ref="A4:D4"/>
    <mergeCell ref="C6:D6"/>
    <mergeCell ref="C10:D10"/>
    <mergeCell ref="A14:B14"/>
    <mergeCell ref="C7:D7"/>
    <mergeCell ref="C8:D8"/>
    <mergeCell ref="C9:D9"/>
    <mergeCell ref="C11:D11"/>
    <mergeCell ref="A12:D12"/>
    <mergeCell ref="A5:B5"/>
  </mergeCells>
  <dataValidations count="1">
    <dataValidation type="custom" allowBlank="1" showInputMessage="1" showErrorMessage="1" sqref="C23" xr:uid="{00000000-0002-0000-0000-000000000000}">
      <formula1>C7&lt;&gt;"Teoreetiline"</formula1>
    </dataValidation>
  </dataValidations>
  <pageMargins left="0.7" right="0.7" top="0.75" bottom="0.75" header="0.3" footer="0.3"/>
  <pageSetup paperSize="9" scale="66" orientation="landscape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alun vali eksami vorm rippmenüüst" promptTitle="Eksami vorm" prompt="Vali eksami vorm rippmenüüst" xr:uid="{00000000-0002-0000-0000-000001000000}">
          <x14:formula1>
            <xm:f>Sheet2!$C$3:$C$5</xm:f>
          </x14:formula1>
          <xm:sqref>C11:D11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Normal="100" workbookViewId="0">
      <pane xSplit="1" ySplit="2" topLeftCell="B33" activePane="bottomRight" state="frozen"/>
      <selection pane="topRight" activeCell="B1" sqref="B1"/>
      <selection pane="bottomLeft" activeCell="A2" sqref="A2"/>
      <selection pane="bottomRight" activeCell="D41" sqref="D41"/>
    </sheetView>
  </sheetViews>
  <sheetFormatPr defaultRowHeight="15" x14ac:dyDescent="0.25"/>
  <cols>
    <col min="1" max="1" width="49.140625" customWidth="1"/>
    <col min="2" max="2" width="45.140625" customWidth="1"/>
    <col min="3" max="3" width="18.5703125" style="14" customWidth="1"/>
    <col min="4" max="4" width="34.5703125" customWidth="1"/>
    <col min="5" max="5" width="9.140625" bestFit="1" customWidth="1"/>
  </cols>
  <sheetData>
    <row r="1" spans="1:4" s="39" customFormat="1" ht="41.45" customHeight="1" thickBot="1" x14ac:dyDescent="0.4">
      <c r="A1" s="228" t="s">
        <v>69</v>
      </c>
      <c r="B1" s="228"/>
      <c r="C1" s="228"/>
      <c r="D1" s="228"/>
    </row>
    <row r="2" spans="1:4" ht="33.6" customHeight="1" thickBot="1" x14ac:dyDescent="0.3">
      <c r="A2" s="1" t="s">
        <v>0</v>
      </c>
      <c r="B2" s="2" t="s">
        <v>1</v>
      </c>
      <c r="C2" s="233" t="s">
        <v>40</v>
      </c>
      <c r="D2" s="234"/>
    </row>
    <row r="3" spans="1:4" ht="15.75" thickBot="1" x14ac:dyDescent="0.3">
      <c r="A3" s="3" t="s">
        <v>2</v>
      </c>
      <c r="B3" s="4" t="s">
        <v>3</v>
      </c>
      <c r="C3" s="235"/>
      <c r="D3" s="236"/>
    </row>
    <row r="4" spans="1:4" ht="15.75" thickBot="1" x14ac:dyDescent="0.3">
      <c r="A4" s="3" t="s">
        <v>4</v>
      </c>
      <c r="B4" s="4" t="s">
        <v>5</v>
      </c>
      <c r="C4" s="237"/>
      <c r="D4" s="238"/>
    </row>
    <row r="5" spans="1:4" ht="28.5" customHeight="1" thickBot="1" x14ac:dyDescent="0.3">
      <c r="A5" s="3" t="s">
        <v>6</v>
      </c>
      <c r="B5" s="4" t="s">
        <v>7</v>
      </c>
      <c r="C5" s="239"/>
      <c r="D5" s="240"/>
    </row>
    <row r="6" spans="1:4" ht="16.5" thickBot="1" x14ac:dyDescent="0.3">
      <c r="A6" s="3" t="s">
        <v>8</v>
      </c>
      <c r="B6" s="5"/>
      <c r="C6" s="239"/>
      <c r="D6" s="240"/>
    </row>
    <row r="7" spans="1:4" ht="16.5" thickBot="1" x14ac:dyDescent="0.3">
      <c r="A7" s="3" t="s">
        <v>9</v>
      </c>
      <c r="B7" s="5"/>
      <c r="C7" s="239"/>
      <c r="D7" s="240"/>
    </row>
    <row r="8" spans="1:4" ht="15.75" thickBot="1" x14ac:dyDescent="0.3">
      <c r="A8" s="3" t="s">
        <v>10</v>
      </c>
      <c r="B8" s="4" t="s">
        <v>11</v>
      </c>
      <c r="C8" s="231" t="s">
        <v>39</v>
      </c>
      <c r="D8" s="232"/>
    </row>
    <row r="9" spans="1:4" ht="24.6" customHeight="1" thickBot="1" x14ac:dyDescent="0.3">
      <c r="A9" s="229" t="s">
        <v>12</v>
      </c>
      <c r="B9" s="230"/>
      <c r="C9" s="27" t="s">
        <v>41</v>
      </c>
      <c r="D9" s="28" t="s">
        <v>42</v>
      </c>
    </row>
    <row r="10" spans="1:4" ht="24.6" customHeight="1" thickBot="1" x14ac:dyDescent="0.3">
      <c r="A10" s="30" t="s">
        <v>13</v>
      </c>
      <c r="B10" s="40" t="s">
        <v>71</v>
      </c>
      <c r="C10" s="29">
        <v>15</v>
      </c>
      <c r="D10" s="31"/>
    </row>
    <row r="11" spans="1:4" ht="24.6" customHeight="1" thickBot="1" x14ac:dyDescent="0.3">
      <c r="A11" s="3" t="s">
        <v>14</v>
      </c>
      <c r="B11" s="5"/>
      <c r="C11" s="15"/>
      <c r="D11" s="16"/>
    </row>
    <row r="12" spans="1:4" ht="24.6" customHeight="1" thickBot="1" x14ac:dyDescent="0.3">
      <c r="A12" s="3" t="s">
        <v>15</v>
      </c>
      <c r="B12" s="5"/>
      <c r="C12" s="11"/>
      <c r="D12" s="10"/>
    </row>
    <row r="13" spans="1:4" ht="24.6" customHeight="1" thickBot="1" x14ac:dyDescent="0.3">
      <c r="A13" s="3" t="s">
        <v>16</v>
      </c>
      <c r="B13" s="5"/>
      <c r="C13" s="11"/>
      <c r="D13" s="10"/>
    </row>
    <row r="14" spans="1:4" ht="24.6" customHeight="1" thickBot="1" x14ac:dyDescent="0.3">
      <c r="A14" s="3" t="s">
        <v>17</v>
      </c>
      <c r="B14" s="4" t="s">
        <v>18</v>
      </c>
      <c r="C14" s="19">
        <v>1.3380000000000001</v>
      </c>
      <c r="D14" s="20"/>
    </row>
    <row r="15" spans="1:4" ht="24.6" customHeight="1" thickBot="1" x14ac:dyDescent="0.3">
      <c r="A15" s="6" t="s">
        <v>19</v>
      </c>
      <c r="B15" s="18" t="s">
        <v>20</v>
      </c>
      <c r="C15" s="21">
        <f>C11*C12*C13*C14</f>
        <v>0</v>
      </c>
      <c r="D15" s="22"/>
    </row>
    <row r="16" spans="1:4" ht="24.6" customHeight="1" thickBot="1" x14ac:dyDescent="0.3">
      <c r="A16" s="3" t="s">
        <v>21</v>
      </c>
      <c r="B16" s="4" t="s">
        <v>22</v>
      </c>
      <c r="C16" s="15"/>
      <c r="D16" s="16"/>
    </row>
    <row r="17" spans="1:4" ht="24.6" customHeight="1" thickBot="1" x14ac:dyDescent="0.3">
      <c r="A17" s="3" t="s">
        <v>23</v>
      </c>
      <c r="B17" s="5"/>
      <c r="C17" s="11"/>
      <c r="D17" s="10"/>
    </row>
    <row r="18" spans="1:4" ht="24.6" customHeight="1" thickBot="1" x14ac:dyDescent="0.3">
      <c r="A18" s="3" t="s">
        <v>72</v>
      </c>
      <c r="B18" s="5"/>
      <c r="C18" s="19"/>
      <c r="D18" s="20"/>
    </row>
    <row r="19" spans="1:4" ht="24.6" customHeight="1" thickBot="1" x14ac:dyDescent="0.3">
      <c r="A19" s="6" t="s">
        <v>24</v>
      </c>
      <c r="B19" s="18" t="s">
        <v>20</v>
      </c>
      <c r="C19" s="21">
        <f>C16*C17*C18</f>
        <v>0</v>
      </c>
      <c r="D19" s="22"/>
    </row>
    <row r="20" spans="1:4" ht="24.6" customHeight="1" thickBot="1" x14ac:dyDescent="0.3">
      <c r="A20" s="3" t="s">
        <v>25</v>
      </c>
      <c r="B20" s="4" t="s">
        <v>63</v>
      </c>
      <c r="C20" s="15"/>
      <c r="D20" s="16"/>
    </row>
    <row r="21" spans="1:4" ht="24.6" customHeight="1" thickBot="1" x14ac:dyDescent="0.3">
      <c r="A21" s="3" t="s">
        <v>26</v>
      </c>
      <c r="B21" s="5"/>
      <c r="C21" s="11"/>
      <c r="D21" s="10"/>
    </row>
    <row r="22" spans="1:4" ht="24.6" customHeight="1" thickBot="1" x14ac:dyDescent="0.3">
      <c r="A22" s="3" t="s">
        <v>27</v>
      </c>
      <c r="B22" s="5"/>
      <c r="C22" s="19">
        <v>1</v>
      </c>
      <c r="D22" s="20"/>
    </row>
    <row r="23" spans="1:4" ht="24.6" customHeight="1" thickBot="1" x14ac:dyDescent="0.3">
      <c r="A23" s="6" t="s">
        <v>28</v>
      </c>
      <c r="B23" s="18" t="s">
        <v>20</v>
      </c>
      <c r="C23" s="23">
        <f>C20*C21*C22</f>
        <v>0</v>
      </c>
      <c r="D23" s="24"/>
    </row>
    <row r="24" spans="1:4" ht="24.6" customHeight="1" thickBot="1" x14ac:dyDescent="0.3">
      <c r="A24" s="3" t="s">
        <v>29</v>
      </c>
      <c r="B24" s="4"/>
      <c r="C24" s="14">
        <v>50</v>
      </c>
      <c r="D24" s="25"/>
    </row>
    <row r="25" spans="1:4" ht="24.6" customHeight="1" thickBot="1" x14ac:dyDescent="0.3">
      <c r="A25" s="6" t="s">
        <v>31</v>
      </c>
      <c r="B25" s="18" t="s">
        <v>20</v>
      </c>
      <c r="C25" s="23">
        <f>C10*C24</f>
        <v>750</v>
      </c>
      <c r="D25" s="24"/>
    </row>
    <row r="26" spans="1:4" ht="24.6" customHeight="1" thickBot="1" x14ac:dyDescent="0.3">
      <c r="A26" s="3" t="s">
        <v>48</v>
      </c>
      <c r="B26" s="4" t="s">
        <v>49</v>
      </c>
      <c r="C26" s="15">
        <v>10</v>
      </c>
      <c r="D26" s="16"/>
    </row>
    <row r="27" spans="1:4" ht="24.6" customHeight="1" thickBot="1" x14ac:dyDescent="0.3">
      <c r="A27" s="3" t="s">
        <v>33</v>
      </c>
      <c r="B27" s="5"/>
      <c r="C27" s="11">
        <v>2</v>
      </c>
      <c r="D27" s="10"/>
    </row>
    <row r="28" spans="1:4" ht="24.6" customHeight="1" thickBot="1" x14ac:dyDescent="0.3">
      <c r="A28" s="3" t="s">
        <v>35</v>
      </c>
      <c r="B28" s="4" t="s">
        <v>18</v>
      </c>
      <c r="C28" s="11">
        <v>1.3380000000000001</v>
      </c>
      <c r="D28" s="10"/>
    </row>
    <row r="29" spans="1:4" ht="24.6" customHeight="1" thickBot="1" x14ac:dyDescent="0.3">
      <c r="A29" s="6" t="s">
        <v>36</v>
      </c>
      <c r="B29" s="7" t="s">
        <v>20</v>
      </c>
      <c r="C29" s="17">
        <f>C26*C27*C28</f>
        <v>26.76</v>
      </c>
      <c r="D29" s="12"/>
    </row>
    <row r="30" spans="1:4" ht="24.6" customHeight="1" thickBot="1" x14ac:dyDescent="0.3">
      <c r="A30" s="6" t="s">
        <v>47</v>
      </c>
      <c r="B30" s="7"/>
      <c r="C30" s="17">
        <v>4.8</v>
      </c>
      <c r="D30" s="12"/>
    </row>
    <row r="31" spans="1:4" ht="29.1" customHeight="1" thickBot="1" x14ac:dyDescent="0.3">
      <c r="A31" s="8" t="s">
        <v>37</v>
      </c>
      <c r="B31" s="9" t="s">
        <v>20</v>
      </c>
      <c r="C31" s="26">
        <f>C15+C19+C23+C25+C29+C30</f>
        <v>781.56</v>
      </c>
      <c r="D31" s="13"/>
    </row>
    <row r="32" spans="1:4" ht="29.1" customHeight="1" thickBot="1" x14ac:dyDescent="0.3">
      <c r="A32" s="8" t="s">
        <v>38</v>
      </c>
      <c r="B32" s="9" t="s">
        <v>20</v>
      </c>
      <c r="C32" s="26">
        <f>C31/C10</f>
        <v>52.103999999999999</v>
      </c>
      <c r="D32" s="13"/>
    </row>
    <row r="33" spans="1:5" ht="30.95" customHeight="1" thickBot="1" x14ac:dyDescent="0.3"/>
    <row r="34" spans="1:5" ht="24.6" customHeight="1" x14ac:dyDescent="0.25">
      <c r="A34" s="229" t="s">
        <v>75</v>
      </c>
      <c r="B34" s="230"/>
      <c r="C34" s="27" t="s">
        <v>41</v>
      </c>
      <c r="D34" s="28" t="s">
        <v>42</v>
      </c>
    </row>
    <row r="35" spans="1:5" ht="24.6" customHeight="1" thickBot="1" x14ac:dyDescent="0.3">
      <c r="A35" s="3" t="s">
        <v>50</v>
      </c>
      <c r="B35" s="4"/>
      <c r="C35" s="15">
        <v>9</v>
      </c>
      <c r="D35" s="16"/>
    </row>
    <row r="36" spans="1:5" ht="24.6" customHeight="1" thickBot="1" x14ac:dyDescent="0.3">
      <c r="A36" s="3" t="s">
        <v>51</v>
      </c>
      <c r="B36" s="5"/>
      <c r="C36" s="11">
        <v>15</v>
      </c>
      <c r="D36" s="10"/>
    </row>
    <row r="37" spans="1:5" ht="24.6" customHeight="1" thickBot="1" x14ac:dyDescent="0.3">
      <c r="A37" s="3" t="s">
        <v>52</v>
      </c>
      <c r="B37" s="4" t="s">
        <v>18</v>
      </c>
      <c r="C37" s="11">
        <v>1.3380000000000001</v>
      </c>
      <c r="D37" s="10"/>
    </row>
    <row r="38" spans="1:5" ht="24.6" customHeight="1" thickBot="1" x14ac:dyDescent="0.3">
      <c r="A38" s="6" t="s">
        <v>53</v>
      </c>
      <c r="B38" s="7" t="s">
        <v>20</v>
      </c>
      <c r="C38" s="17">
        <f>C35*C36*C37</f>
        <v>180.63000000000002</v>
      </c>
      <c r="D38" s="12"/>
      <c r="E38" s="38"/>
    </row>
    <row r="39" spans="1:5" ht="24.6" customHeight="1" thickBot="1" x14ac:dyDescent="0.3">
      <c r="A39" s="3" t="s">
        <v>54</v>
      </c>
      <c r="B39" s="4"/>
      <c r="C39" s="15">
        <v>10</v>
      </c>
      <c r="D39" s="16"/>
    </row>
    <row r="40" spans="1:5" ht="24.6" customHeight="1" thickBot="1" x14ac:dyDescent="0.3">
      <c r="A40" s="3" t="s">
        <v>56</v>
      </c>
      <c r="B40" s="5"/>
      <c r="C40" s="11">
        <v>4</v>
      </c>
      <c r="D40" s="10"/>
    </row>
    <row r="41" spans="1:5" ht="24.6" customHeight="1" thickBot="1" x14ac:dyDescent="0.3">
      <c r="A41" s="3" t="s">
        <v>55</v>
      </c>
      <c r="B41" s="4"/>
      <c r="C41" s="36">
        <v>7</v>
      </c>
      <c r="D41" s="16"/>
    </row>
    <row r="42" spans="1:5" ht="24.6" customHeight="1" thickBot="1" x14ac:dyDescent="0.3">
      <c r="A42" s="3" t="s">
        <v>57</v>
      </c>
      <c r="B42" s="4" t="s">
        <v>18</v>
      </c>
      <c r="C42" s="11">
        <v>1.3380000000000001</v>
      </c>
      <c r="D42" s="10"/>
    </row>
    <row r="43" spans="1:5" ht="24.6" customHeight="1" thickBot="1" x14ac:dyDescent="0.3">
      <c r="A43" s="6" t="s">
        <v>58</v>
      </c>
      <c r="B43" s="7" t="s">
        <v>20</v>
      </c>
      <c r="C43" s="17">
        <f>C39*C40*C41*C42</f>
        <v>374.64000000000004</v>
      </c>
      <c r="D43" s="12"/>
    </row>
    <row r="44" spans="1:5" ht="24.6" customHeight="1" thickBot="1" x14ac:dyDescent="0.3">
      <c r="A44" s="3" t="s">
        <v>64</v>
      </c>
      <c r="B44" s="4"/>
      <c r="C44" s="15"/>
      <c r="D44" s="16"/>
    </row>
    <row r="45" spans="1:5" ht="24.6" customHeight="1" thickBot="1" x14ac:dyDescent="0.3">
      <c r="A45" s="3" t="s">
        <v>65</v>
      </c>
      <c r="B45" s="5"/>
      <c r="C45" s="11"/>
      <c r="D45" s="10"/>
    </row>
    <row r="46" spans="1:5" ht="24.6" customHeight="1" thickBot="1" x14ac:dyDescent="0.3">
      <c r="A46" s="3" t="s">
        <v>66</v>
      </c>
      <c r="B46" s="4"/>
      <c r="C46" s="36"/>
      <c r="D46" s="16"/>
    </row>
    <row r="47" spans="1:5" ht="24.6" customHeight="1" thickBot="1" x14ac:dyDescent="0.3">
      <c r="A47" s="3" t="s">
        <v>67</v>
      </c>
      <c r="B47" s="4" t="s">
        <v>18</v>
      </c>
      <c r="C47" s="11">
        <v>1.3380000000000001</v>
      </c>
      <c r="D47" s="10"/>
    </row>
    <row r="48" spans="1:5" ht="24.6" customHeight="1" thickBot="1" x14ac:dyDescent="0.3">
      <c r="A48" s="6" t="s">
        <v>68</v>
      </c>
      <c r="B48" s="7"/>
      <c r="C48" s="17">
        <f>C44*C45*C46*C47</f>
        <v>0</v>
      </c>
      <c r="D48" s="12"/>
    </row>
    <row r="49" spans="1:4" s="35" customFormat="1" ht="24.6" customHeight="1" thickBot="1" x14ac:dyDescent="0.3">
      <c r="A49" s="32" t="s">
        <v>59</v>
      </c>
      <c r="B49" s="7" t="s">
        <v>70</v>
      </c>
      <c r="C49" s="33">
        <v>30</v>
      </c>
      <c r="D49" s="34"/>
    </row>
    <row r="50" spans="1:4" ht="29.1" customHeight="1" thickBot="1" x14ac:dyDescent="0.3">
      <c r="A50" s="8" t="s">
        <v>61</v>
      </c>
      <c r="B50" s="9" t="s">
        <v>20</v>
      </c>
      <c r="C50" s="26">
        <f>C33+C37+C41+C43+C48+C49</f>
        <v>412.97800000000007</v>
      </c>
      <c r="D50" s="13"/>
    </row>
    <row r="51" spans="1:4" ht="29.1" customHeight="1" thickBot="1" x14ac:dyDescent="0.3">
      <c r="A51" s="8" t="s">
        <v>62</v>
      </c>
      <c r="B51" s="9" t="s">
        <v>20</v>
      </c>
      <c r="C51" s="26">
        <f>C50/C10</f>
        <v>27.531866666666669</v>
      </c>
      <c r="D51" s="13"/>
    </row>
    <row r="52" spans="1:4" ht="10.5" customHeight="1" x14ac:dyDescent="0.25"/>
    <row r="54" spans="1:4" x14ac:dyDescent="0.25">
      <c r="A54" t="s">
        <v>60</v>
      </c>
      <c r="C54" s="37">
        <f>C51+C32</f>
        <v>79.635866666666672</v>
      </c>
    </row>
  </sheetData>
  <sheetProtection selectLockedCells="1"/>
  <mergeCells count="10">
    <mergeCell ref="A1:D1"/>
    <mergeCell ref="A34:B34"/>
    <mergeCell ref="A9:B9"/>
    <mergeCell ref="C8:D8"/>
    <mergeCell ref="C2:D2"/>
    <mergeCell ref="C3:D3"/>
    <mergeCell ref="C4:D4"/>
    <mergeCell ref="C5:D5"/>
    <mergeCell ref="C6:D6"/>
    <mergeCell ref="C7:D7"/>
  </mergeCells>
  <dataValidations count="1">
    <dataValidation type="custom" allowBlank="1" showInputMessage="1" showErrorMessage="1" sqref="C19" xr:uid="{00000000-0002-0000-0100-000000000000}">
      <formula1>C3&lt;&gt;"Teoreetiline"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Vali eksami vorm rippmenüüst" xr:uid="{00000000-0002-0000-0100-000001000000}">
          <x14:formula1>
            <xm:f>Sheet2!$C$3:$C$5</xm:f>
          </x14:formula1>
          <xm:sqref>C8:D8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zoomScale="80" zoomScaleNormal="80" workbookViewId="0">
      <pane ySplit="5" topLeftCell="A6" activePane="bottomLeft" state="frozen"/>
      <selection pane="bottomLeft" activeCell="A38" sqref="A38"/>
    </sheetView>
  </sheetViews>
  <sheetFormatPr defaultColWidth="55.7109375" defaultRowHeight="15.75" x14ac:dyDescent="0.25"/>
  <cols>
    <col min="1" max="1" width="61.5703125" style="132" customWidth="1"/>
    <col min="2" max="2" width="55.85546875" style="132" customWidth="1"/>
    <col min="3" max="3" width="21.140625" style="176" customWidth="1"/>
    <col min="4" max="4" width="58.7109375" style="178" customWidth="1"/>
    <col min="5" max="16384" width="55.7109375" style="132"/>
  </cols>
  <sheetData>
    <row r="1" spans="1:4" x14ac:dyDescent="0.25">
      <c r="D1" s="189" t="s">
        <v>106</v>
      </c>
    </row>
    <row r="2" spans="1:4" x14ac:dyDescent="0.25">
      <c r="D2" s="189" t="s">
        <v>107</v>
      </c>
    </row>
    <row r="3" spans="1:4" ht="16.5" thickBot="1" x14ac:dyDescent="0.3">
      <c r="D3" s="189" t="s">
        <v>108</v>
      </c>
    </row>
    <row r="4" spans="1:4" ht="48" customHeight="1" thickBot="1" x14ac:dyDescent="0.3">
      <c r="A4" s="247" t="s">
        <v>109</v>
      </c>
      <c r="B4" s="248"/>
      <c r="C4" s="248"/>
      <c r="D4" s="249"/>
    </row>
    <row r="5" spans="1:4" ht="48" customHeight="1" thickBot="1" x14ac:dyDescent="0.3">
      <c r="A5" s="226" t="s">
        <v>97</v>
      </c>
      <c r="B5" s="227"/>
      <c r="C5" s="179"/>
      <c r="D5" s="179"/>
    </row>
    <row r="6" spans="1:4" ht="16.5" thickBot="1" x14ac:dyDescent="0.3">
      <c r="A6" s="133" t="s">
        <v>2</v>
      </c>
      <c r="B6" s="134" t="str">
        <f>Läbiviimine!B7</f>
        <v>Nimi</v>
      </c>
      <c r="C6" s="250">
        <f>Läbiviimine!C7</f>
        <v>0</v>
      </c>
      <c r="D6" s="251"/>
    </row>
    <row r="7" spans="1:4" ht="16.5" thickBot="1" x14ac:dyDescent="0.3">
      <c r="A7" s="204" t="s">
        <v>100</v>
      </c>
      <c r="B7" s="203" t="s">
        <v>101</v>
      </c>
      <c r="C7" s="252">
        <f>Läbiviimine!C8</f>
        <v>0</v>
      </c>
      <c r="D7" s="253"/>
    </row>
    <row r="8" spans="1:4" ht="16.5" thickBot="1" x14ac:dyDescent="0.3">
      <c r="A8" s="204" t="s">
        <v>102</v>
      </c>
      <c r="B8" s="203" t="s">
        <v>104</v>
      </c>
      <c r="C8" s="252">
        <f>Läbiviimine!C9</f>
        <v>0</v>
      </c>
      <c r="D8" s="253"/>
    </row>
    <row r="9" spans="1:4" ht="32.25" thickBot="1" x14ac:dyDescent="0.3">
      <c r="A9" s="204" t="s">
        <v>103</v>
      </c>
      <c r="B9" s="203" t="s">
        <v>105</v>
      </c>
      <c r="C9" s="254">
        <f>Läbiviimine!C10</f>
        <v>0</v>
      </c>
      <c r="D9" s="255"/>
    </row>
    <row r="10" spans="1:4" s="138" customFormat="1" ht="16.5" thickBot="1" x14ac:dyDescent="0.3">
      <c r="A10" s="136"/>
      <c r="B10" s="201"/>
      <c r="C10" s="137"/>
      <c r="D10" s="137"/>
    </row>
    <row r="11" spans="1:4" ht="28.5" customHeight="1" thickBot="1" x14ac:dyDescent="0.3">
      <c r="A11" s="243" t="s">
        <v>38</v>
      </c>
      <c r="B11" s="244"/>
      <c r="C11" s="180">
        <f>Läbiviimine!C37</f>
        <v>0</v>
      </c>
      <c r="D11" s="139"/>
    </row>
    <row r="12" spans="1:4" ht="21.75" customHeight="1" thickBot="1" x14ac:dyDescent="0.3">
      <c r="A12" s="141"/>
      <c r="B12" s="141"/>
      <c r="C12" s="140"/>
      <c r="D12" s="141"/>
    </row>
    <row r="13" spans="1:4" ht="34.5" customHeight="1" thickBot="1" x14ac:dyDescent="0.3">
      <c r="A13" s="245" t="s">
        <v>110</v>
      </c>
      <c r="B13" s="246"/>
      <c r="C13" s="241" t="s">
        <v>40</v>
      </c>
      <c r="D13" s="242"/>
    </row>
    <row r="14" spans="1:4" ht="28.5" customHeight="1" thickBot="1" x14ac:dyDescent="0.3">
      <c r="A14" s="142" t="s">
        <v>13</v>
      </c>
      <c r="B14" s="143" t="s">
        <v>94</v>
      </c>
      <c r="C14" s="194">
        <f>Läbiviimine!C13</f>
        <v>15</v>
      </c>
      <c r="D14" s="144"/>
    </row>
    <row r="15" spans="1:4" ht="29.25" customHeight="1" thickBot="1" x14ac:dyDescent="0.3">
      <c r="A15" s="200" t="s">
        <v>96</v>
      </c>
      <c r="B15" s="181" t="s">
        <v>1</v>
      </c>
      <c r="C15" s="193" t="s">
        <v>41</v>
      </c>
      <c r="D15" s="196" t="s">
        <v>42</v>
      </c>
    </row>
    <row r="16" spans="1:4" x14ac:dyDescent="0.25">
      <c r="A16" s="145" t="s">
        <v>81</v>
      </c>
      <c r="B16" s="146" t="s">
        <v>84</v>
      </c>
      <c r="C16" s="147"/>
      <c r="D16" s="148"/>
    </row>
    <row r="17" spans="1:6" x14ac:dyDescent="0.25">
      <c r="A17" s="157" t="s">
        <v>51</v>
      </c>
      <c r="B17" s="149"/>
      <c r="C17" s="150"/>
      <c r="D17" s="151"/>
    </row>
    <row r="18" spans="1:6" ht="16.5" thickBot="1" x14ac:dyDescent="0.3">
      <c r="A18" s="160" t="s">
        <v>52</v>
      </c>
      <c r="B18" s="152">
        <v>1.3380000000000001</v>
      </c>
      <c r="C18" s="153">
        <v>1.3380000000000001</v>
      </c>
      <c r="D18" s="154"/>
    </row>
    <row r="19" spans="1:6" ht="16.5" thickBot="1" x14ac:dyDescent="0.3">
      <c r="A19" s="182" t="s">
        <v>53</v>
      </c>
      <c r="B19" s="201" t="s">
        <v>20</v>
      </c>
      <c r="C19" s="187">
        <f>C16*C17*C18</f>
        <v>0</v>
      </c>
      <c r="D19" s="155"/>
      <c r="E19" s="156"/>
    </row>
    <row r="20" spans="1:6" x14ac:dyDescent="0.25">
      <c r="A20" s="145" t="s">
        <v>54</v>
      </c>
      <c r="B20" s="146" t="s">
        <v>84</v>
      </c>
      <c r="C20" s="147"/>
      <c r="D20" s="148"/>
    </row>
    <row r="21" spans="1:6" x14ac:dyDescent="0.25">
      <c r="A21" s="157" t="s">
        <v>56</v>
      </c>
      <c r="B21" s="149"/>
      <c r="C21" s="150"/>
      <c r="D21" s="151"/>
    </row>
    <row r="22" spans="1:6" x14ac:dyDescent="0.25">
      <c r="A22" s="157" t="s">
        <v>55</v>
      </c>
      <c r="B22" s="158"/>
      <c r="C22" s="159"/>
      <c r="D22" s="151"/>
    </row>
    <row r="23" spans="1:6" ht="16.5" thickBot="1" x14ac:dyDescent="0.3">
      <c r="A23" s="160" t="s">
        <v>57</v>
      </c>
      <c r="B23" s="152">
        <v>1.3380000000000001</v>
      </c>
      <c r="C23" s="153">
        <v>1.3380000000000001</v>
      </c>
      <c r="D23" s="154"/>
    </row>
    <row r="24" spans="1:6" ht="16.5" thickBot="1" x14ac:dyDescent="0.3">
      <c r="A24" s="161" t="s">
        <v>58</v>
      </c>
      <c r="B24" s="162" t="s">
        <v>20</v>
      </c>
      <c r="C24" s="188">
        <f>C20*C21*C22*C23</f>
        <v>0</v>
      </c>
      <c r="D24" s="163"/>
      <c r="F24" s="156"/>
    </row>
    <row r="25" spans="1:6" ht="16.5" thickBot="1" x14ac:dyDescent="0.3">
      <c r="A25" s="135" t="s">
        <v>59</v>
      </c>
      <c r="B25" s="201" t="s">
        <v>111</v>
      </c>
      <c r="C25" s="183"/>
      <c r="D25" s="164"/>
    </row>
    <row r="26" spans="1:6" ht="30" customHeight="1" thickBot="1" x14ac:dyDescent="0.3">
      <c r="A26" s="202" t="s">
        <v>78</v>
      </c>
      <c r="B26" s="165" t="s">
        <v>20</v>
      </c>
      <c r="C26" s="166">
        <f>C24+C25+C19</f>
        <v>0</v>
      </c>
      <c r="D26" s="167"/>
    </row>
    <row r="27" spans="1:6" s="171" customFormat="1" ht="16.5" thickBot="1" x14ac:dyDescent="0.3">
      <c r="A27" s="168" t="s">
        <v>79</v>
      </c>
      <c r="B27" s="143" t="s">
        <v>20</v>
      </c>
      <c r="C27" s="169">
        <f>C11*C14+C26</f>
        <v>0</v>
      </c>
      <c r="D27" s="170"/>
      <c r="E27" s="132"/>
    </row>
    <row r="28" spans="1:6" ht="16.5" thickBot="1" x14ac:dyDescent="0.3">
      <c r="A28" s="168" t="s">
        <v>80</v>
      </c>
      <c r="B28" s="143" t="s">
        <v>20</v>
      </c>
      <c r="C28" s="169">
        <f>C27/C14</f>
        <v>0</v>
      </c>
      <c r="D28" s="172"/>
    </row>
    <row r="29" spans="1:6" ht="16.5" thickBot="1" x14ac:dyDescent="0.3">
      <c r="A29" s="173" t="s">
        <v>112</v>
      </c>
      <c r="B29" s="143"/>
      <c r="C29" s="174">
        <v>4.8</v>
      </c>
      <c r="D29" s="175"/>
    </row>
    <row r="30" spans="1:6" ht="16.5" thickBot="1" x14ac:dyDescent="0.3">
      <c r="A30" s="198"/>
      <c r="B30" s="198"/>
      <c r="C30" s="199"/>
      <c r="D30" s="132"/>
    </row>
    <row r="31" spans="1:6" ht="36" customHeight="1" thickBot="1" x14ac:dyDescent="0.3">
      <c r="A31" s="243" t="s">
        <v>92</v>
      </c>
      <c r="B31" s="244"/>
      <c r="C31" s="177">
        <f>ROUND(C28+C29,0)</f>
        <v>5</v>
      </c>
      <c r="D31" s="138"/>
    </row>
    <row r="32" spans="1:6" x14ac:dyDescent="0.25">
      <c r="A32" s="198"/>
      <c r="B32" s="198"/>
      <c r="C32" s="199"/>
    </row>
    <row r="34" spans="1:3" x14ac:dyDescent="0.25">
      <c r="B34" s="141"/>
    </row>
    <row r="36" spans="1:3" x14ac:dyDescent="0.25">
      <c r="A36" s="198" t="s">
        <v>113</v>
      </c>
      <c r="B36" s="198" t="s">
        <v>114</v>
      </c>
      <c r="C36" s="205">
        <v>2.5</v>
      </c>
    </row>
  </sheetData>
  <sheetProtection algorithmName="SHA-512" hashValue="P9jVU22vkL9jXRBCJ5+WlWGCc76wlvFB0TjvLnCK8UhO0qnWkabjdk767FFPm+2N8qhX+tYZDJIjw2VbHW0JUA==" saltValue="jwRX8+FQtiLbrGMLAhUP6Q==" spinCount="100000" sheet="1" formatCells="0" formatColumns="0" formatRows="0"/>
  <mergeCells count="10">
    <mergeCell ref="C13:D13"/>
    <mergeCell ref="A31:B31"/>
    <mergeCell ref="A11:B11"/>
    <mergeCell ref="A13:B13"/>
    <mergeCell ref="A4:D4"/>
    <mergeCell ref="C6:D6"/>
    <mergeCell ref="C7:D7"/>
    <mergeCell ref="C8:D8"/>
    <mergeCell ref="C9:D9"/>
    <mergeCell ref="A5:B5"/>
  </mergeCells>
  <pageMargins left="0.7" right="0.7" top="0.75" bottom="0.75" header="0.3" footer="0.3"/>
  <pageSetup paperSize="9" scale="66" orientation="landscape" verticalDpi="4294967295" r:id="rId1"/>
  <ignoredErrors>
    <ignoredError sqref="C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D14" sqref="D14"/>
    </sheetView>
  </sheetViews>
  <sheetFormatPr defaultColWidth="9" defaultRowHeight="15" x14ac:dyDescent="0.25"/>
  <cols>
    <col min="1" max="1" width="49.140625" style="45" customWidth="1"/>
    <col min="2" max="2" width="52.5703125" style="45" customWidth="1"/>
    <col min="3" max="3" width="18.5703125" style="55" customWidth="1"/>
    <col min="4" max="4" width="62" style="45" customWidth="1"/>
    <col min="5" max="5" width="9.140625" style="45" customWidth="1"/>
    <col min="6" max="16384" width="9" style="45"/>
  </cols>
  <sheetData>
    <row r="1" spans="1:4" s="42" customFormat="1" ht="41.45" customHeight="1" thickBot="1" x14ac:dyDescent="0.4">
      <c r="A1" s="266" t="s">
        <v>89</v>
      </c>
      <c r="B1" s="266"/>
      <c r="C1" s="266"/>
      <c r="D1" s="266"/>
    </row>
    <row r="2" spans="1:4" ht="33.6" customHeight="1" thickBot="1" x14ac:dyDescent="0.3">
      <c r="A2" s="43" t="s">
        <v>0</v>
      </c>
      <c r="B2" s="44" t="s">
        <v>1</v>
      </c>
      <c r="C2" s="267" t="s">
        <v>40</v>
      </c>
      <c r="D2" s="268"/>
    </row>
    <row r="3" spans="1:4" ht="23.25" customHeight="1" thickBot="1" x14ac:dyDescent="0.3">
      <c r="A3" s="46" t="s">
        <v>2</v>
      </c>
      <c r="B3" s="47" t="s">
        <v>3</v>
      </c>
      <c r="C3" s="269"/>
      <c r="D3" s="270"/>
    </row>
    <row r="4" spans="1:4" ht="23.25" customHeight="1" thickBot="1" x14ac:dyDescent="0.3">
      <c r="A4" s="46" t="s">
        <v>4</v>
      </c>
      <c r="B4" s="47" t="s">
        <v>5</v>
      </c>
      <c r="C4" s="271"/>
      <c r="D4" s="272"/>
    </row>
    <row r="5" spans="1:4" ht="23.25" customHeight="1" thickBot="1" x14ac:dyDescent="0.3">
      <c r="A5" s="46" t="s">
        <v>6</v>
      </c>
      <c r="B5" s="47" t="s">
        <v>7</v>
      </c>
      <c r="C5" s="273"/>
      <c r="D5" s="257"/>
    </row>
    <row r="6" spans="1:4" ht="23.25" customHeight="1" thickBot="1" x14ac:dyDescent="0.3">
      <c r="A6" s="46" t="s">
        <v>85</v>
      </c>
      <c r="B6" s="47" t="s">
        <v>86</v>
      </c>
      <c r="C6" s="256"/>
      <c r="D6" s="257"/>
    </row>
    <row r="7" spans="1:4" ht="23.25" customHeight="1" thickBot="1" x14ac:dyDescent="0.3">
      <c r="A7" s="46" t="s">
        <v>83</v>
      </c>
      <c r="B7" s="48"/>
      <c r="C7" s="256"/>
      <c r="D7" s="257"/>
    </row>
    <row r="8" spans="1:4" ht="23.25" customHeight="1" thickBot="1" x14ac:dyDescent="0.3">
      <c r="A8" s="46" t="s">
        <v>10</v>
      </c>
      <c r="B8" s="47" t="s">
        <v>11</v>
      </c>
      <c r="C8" s="258" t="s">
        <v>45</v>
      </c>
      <c r="D8" s="259"/>
    </row>
    <row r="9" spans="1:4" ht="27.75" customHeight="1" thickBot="1" x14ac:dyDescent="0.3">
      <c r="A9" s="262"/>
      <c r="B9" s="263"/>
      <c r="C9" s="263"/>
      <c r="D9" s="263"/>
    </row>
    <row r="10" spans="1:4" ht="24.6" customHeight="1" thickBot="1" x14ac:dyDescent="0.3">
      <c r="A10" s="73" t="s">
        <v>13</v>
      </c>
      <c r="B10" s="74" t="s">
        <v>74</v>
      </c>
      <c r="C10" s="72"/>
      <c r="D10" s="66"/>
    </row>
    <row r="11" spans="1:4" ht="24.6" customHeight="1" thickBot="1" x14ac:dyDescent="0.3">
      <c r="A11" s="264" t="s">
        <v>12</v>
      </c>
      <c r="B11" s="265"/>
      <c r="C11" s="70" t="s">
        <v>41</v>
      </c>
      <c r="D11" s="68" t="s">
        <v>42</v>
      </c>
    </row>
    <row r="12" spans="1:4" ht="31.5" customHeight="1" thickBot="1" x14ac:dyDescent="0.3">
      <c r="A12" s="64" t="s">
        <v>14</v>
      </c>
      <c r="B12" s="67"/>
      <c r="C12" s="71"/>
      <c r="D12" s="69"/>
    </row>
    <row r="13" spans="1:4" ht="24.6" customHeight="1" thickBot="1" x14ac:dyDescent="0.3">
      <c r="A13" s="46" t="s">
        <v>16</v>
      </c>
      <c r="B13" s="48"/>
      <c r="C13" s="11">
        <v>1</v>
      </c>
      <c r="D13" s="10"/>
    </row>
    <row r="14" spans="1:4" ht="24.6" customHeight="1" thickBot="1" x14ac:dyDescent="0.3">
      <c r="A14" s="46" t="s">
        <v>17</v>
      </c>
      <c r="B14" s="47" t="s">
        <v>88</v>
      </c>
      <c r="C14" s="19">
        <v>1.3380000000000001</v>
      </c>
      <c r="D14" s="20"/>
    </row>
    <row r="15" spans="1:4" ht="24.6" customHeight="1" thickBot="1" x14ac:dyDescent="0.3">
      <c r="A15" s="51" t="s">
        <v>19</v>
      </c>
      <c r="B15" s="52" t="s">
        <v>20</v>
      </c>
      <c r="C15" s="21">
        <f>C10*C12*C13*C14</f>
        <v>0</v>
      </c>
      <c r="D15" s="22"/>
    </row>
    <row r="16" spans="1:4" ht="24.6" customHeight="1" thickBot="1" x14ac:dyDescent="0.3">
      <c r="A16" s="46" t="s">
        <v>21</v>
      </c>
      <c r="B16" s="47" t="s">
        <v>22</v>
      </c>
      <c r="C16" s="15"/>
      <c r="D16" s="16"/>
    </row>
    <row r="17" spans="1:4" ht="24.6" customHeight="1" thickBot="1" x14ac:dyDescent="0.3">
      <c r="A17" s="46" t="s">
        <v>23</v>
      </c>
      <c r="B17" s="48"/>
      <c r="C17" s="11"/>
      <c r="D17" s="10"/>
    </row>
    <row r="18" spans="1:4" ht="24.6" customHeight="1" thickBot="1" x14ac:dyDescent="0.3">
      <c r="A18" s="46" t="s">
        <v>73</v>
      </c>
      <c r="B18" s="48"/>
      <c r="C18" s="19"/>
      <c r="D18" s="20"/>
    </row>
    <row r="19" spans="1:4" ht="24.6" customHeight="1" thickBot="1" x14ac:dyDescent="0.3">
      <c r="A19" s="51" t="s">
        <v>24</v>
      </c>
      <c r="B19" s="52" t="s">
        <v>20</v>
      </c>
      <c r="C19" s="21">
        <f>C16*C17*C18</f>
        <v>0</v>
      </c>
      <c r="D19" s="22"/>
    </row>
    <row r="20" spans="1:4" ht="24.6" customHeight="1" thickBot="1" x14ac:dyDescent="0.3">
      <c r="A20" s="46" t="s">
        <v>25</v>
      </c>
      <c r="B20" s="47" t="s">
        <v>82</v>
      </c>
      <c r="C20" s="15"/>
      <c r="D20" s="16"/>
    </row>
    <row r="21" spans="1:4" ht="24.6" customHeight="1" thickBot="1" x14ac:dyDescent="0.3">
      <c r="A21" s="46" t="s">
        <v>26</v>
      </c>
      <c r="B21" s="48"/>
      <c r="C21" s="11"/>
      <c r="D21" s="10"/>
    </row>
    <row r="22" spans="1:4" ht="24.6" customHeight="1" thickBot="1" x14ac:dyDescent="0.3">
      <c r="A22" s="46" t="s">
        <v>90</v>
      </c>
      <c r="B22" s="48"/>
      <c r="C22" s="19"/>
      <c r="D22" s="20"/>
    </row>
    <row r="23" spans="1:4" ht="24.6" customHeight="1" thickBot="1" x14ac:dyDescent="0.3">
      <c r="A23" s="51" t="s">
        <v>28</v>
      </c>
      <c r="B23" s="52" t="s">
        <v>20</v>
      </c>
      <c r="C23" s="53">
        <f>C20*C21*C22</f>
        <v>0</v>
      </c>
      <c r="D23" s="54"/>
    </row>
    <row r="24" spans="1:4" ht="24.6" customHeight="1" thickBot="1" x14ac:dyDescent="0.3">
      <c r="A24" s="46" t="s">
        <v>29</v>
      </c>
      <c r="B24" s="47"/>
      <c r="D24" s="25"/>
    </row>
    <row r="25" spans="1:4" ht="24.6" customHeight="1" thickBot="1" x14ac:dyDescent="0.3">
      <c r="A25" s="51" t="s">
        <v>31</v>
      </c>
      <c r="B25" s="52" t="s">
        <v>20</v>
      </c>
      <c r="C25" s="53">
        <f>C10*C24</f>
        <v>0</v>
      </c>
      <c r="D25" s="54"/>
    </row>
    <row r="26" spans="1:4" ht="24.6" customHeight="1" thickBot="1" x14ac:dyDescent="0.3">
      <c r="A26" s="46" t="s">
        <v>48</v>
      </c>
      <c r="B26" s="47" t="s">
        <v>49</v>
      </c>
      <c r="C26" s="15">
        <v>10</v>
      </c>
      <c r="D26" s="16"/>
    </row>
    <row r="27" spans="1:4" ht="24.6" customHeight="1" thickBot="1" x14ac:dyDescent="0.3">
      <c r="A27" s="46" t="s">
        <v>33</v>
      </c>
      <c r="B27" s="48"/>
      <c r="C27" s="11"/>
      <c r="D27" s="10"/>
    </row>
    <row r="28" spans="1:4" ht="24.6" customHeight="1" thickBot="1" x14ac:dyDescent="0.3">
      <c r="A28" s="46" t="s">
        <v>35</v>
      </c>
      <c r="B28" s="47" t="s">
        <v>88</v>
      </c>
      <c r="C28" s="11">
        <v>1.3380000000000001</v>
      </c>
      <c r="D28" s="10"/>
    </row>
    <row r="29" spans="1:4" ht="24.6" customHeight="1" thickBot="1" x14ac:dyDescent="0.3">
      <c r="A29" s="51" t="s">
        <v>36</v>
      </c>
      <c r="B29" s="56" t="s">
        <v>20</v>
      </c>
      <c r="C29" s="57">
        <f>C26*C27*C28</f>
        <v>0</v>
      </c>
      <c r="D29" s="12"/>
    </row>
    <row r="30" spans="1:4" ht="29.1" customHeight="1" thickBot="1" x14ac:dyDescent="0.3">
      <c r="A30" s="58" t="s">
        <v>37</v>
      </c>
      <c r="B30" s="59" t="s">
        <v>20</v>
      </c>
      <c r="C30" s="60">
        <f>C15+C19+C23+C25+C29</f>
        <v>0</v>
      </c>
      <c r="D30" s="13"/>
    </row>
    <row r="31" spans="1:4" ht="29.1" customHeight="1" thickBot="1" x14ac:dyDescent="0.3">
      <c r="A31" s="58" t="s">
        <v>38</v>
      </c>
      <c r="B31" s="59" t="s">
        <v>20</v>
      </c>
      <c r="C31" s="60" t="e">
        <f>C30/C10</f>
        <v>#DIV/0!</v>
      </c>
      <c r="D31" s="13"/>
    </row>
    <row r="32" spans="1:4" ht="30.95" customHeight="1" thickBot="1" x14ac:dyDescent="0.3"/>
    <row r="33" spans="1:6" ht="24.6" customHeight="1" x14ac:dyDescent="0.25">
      <c r="A33" s="260" t="s">
        <v>87</v>
      </c>
      <c r="B33" s="261"/>
      <c r="C33" s="49" t="s">
        <v>41</v>
      </c>
      <c r="D33" s="50" t="s">
        <v>42</v>
      </c>
    </row>
    <row r="34" spans="1:6" ht="24.6" customHeight="1" thickBot="1" x14ac:dyDescent="0.3">
      <c r="A34" s="46" t="s">
        <v>81</v>
      </c>
      <c r="B34" s="65" t="s">
        <v>84</v>
      </c>
      <c r="C34" s="15">
        <v>10</v>
      </c>
      <c r="D34" s="16"/>
    </row>
    <row r="35" spans="1:6" ht="24.6" customHeight="1" thickBot="1" x14ac:dyDescent="0.3">
      <c r="A35" s="46" t="s">
        <v>51</v>
      </c>
      <c r="B35" s="65"/>
      <c r="C35" s="11">
        <v>7</v>
      </c>
      <c r="D35" s="10"/>
    </row>
    <row r="36" spans="1:6" ht="24.6" customHeight="1" thickBot="1" x14ac:dyDescent="0.3">
      <c r="A36" s="46" t="s">
        <v>52</v>
      </c>
      <c r="B36" s="47" t="s">
        <v>88</v>
      </c>
      <c r="C36" s="11">
        <v>1.3380000000000001</v>
      </c>
      <c r="D36" s="10"/>
    </row>
    <row r="37" spans="1:6" ht="24.6" customHeight="1" thickBot="1" x14ac:dyDescent="0.3">
      <c r="A37" s="51" t="s">
        <v>53</v>
      </c>
      <c r="B37" s="56" t="s">
        <v>20</v>
      </c>
      <c r="C37" s="57">
        <f>C34*C35*C36</f>
        <v>93.660000000000011</v>
      </c>
      <c r="D37" s="12"/>
      <c r="E37" s="61"/>
    </row>
    <row r="38" spans="1:6" ht="24.6" customHeight="1" thickBot="1" x14ac:dyDescent="0.3">
      <c r="A38" s="46" t="s">
        <v>54</v>
      </c>
      <c r="B38" s="65" t="s">
        <v>84</v>
      </c>
      <c r="C38" s="15"/>
      <c r="D38" s="16"/>
    </row>
    <row r="39" spans="1:6" ht="24.6" customHeight="1" thickBot="1" x14ac:dyDescent="0.3">
      <c r="A39" s="46" t="s">
        <v>56</v>
      </c>
      <c r="B39" s="65"/>
      <c r="C39" s="11"/>
      <c r="D39" s="10"/>
    </row>
    <row r="40" spans="1:6" ht="24.6" customHeight="1" thickBot="1" x14ac:dyDescent="0.3">
      <c r="A40" s="46" t="s">
        <v>55</v>
      </c>
      <c r="B40" s="47"/>
      <c r="C40" s="36"/>
      <c r="D40" s="16"/>
    </row>
    <row r="41" spans="1:6" ht="24.6" customHeight="1" thickBot="1" x14ac:dyDescent="0.3">
      <c r="A41" s="46" t="s">
        <v>57</v>
      </c>
      <c r="B41" s="47" t="s">
        <v>88</v>
      </c>
      <c r="C41" s="11"/>
      <c r="D41" s="10"/>
    </row>
    <row r="42" spans="1:6" ht="24.6" customHeight="1" thickBot="1" x14ac:dyDescent="0.3">
      <c r="A42" s="51" t="s">
        <v>58</v>
      </c>
      <c r="B42" s="56" t="s">
        <v>20</v>
      </c>
      <c r="C42" s="57">
        <f>C38*C39*C40*C41</f>
        <v>0</v>
      </c>
      <c r="D42" s="12"/>
      <c r="F42" s="61"/>
    </row>
    <row r="43" spans="1:6" ht="24.6" customHeight="1" thickBot="1" x14ac:dyDescent="0.3">
      <c r="A43" s="46" t="s">
        <v>59</v>
      </c>
      <c r="B43" s="47"/>
      <c r="C43" s="36"/>
      <c r="D43" s="16"/>
    </row>
    <row r="44" spans="1:6" ht="29.1" customHeight="1" thickBot="1" x14ac:dyDescent="0.3">
      <c r="A44" s="58" t="s">
        <v>78</v>
      </c>
      <c r="B44" s="59" t="s">
        <v>20</v>
      </c>
      <c r="C44" s="60">
        <f>C42+C43+C37</f>
        <v>93.660000000000011</v>
      </c>
      <c r="D44" s="13"/>
    </row>
    <row r="45" spans="1:6" ht="29.1" customHeight="1" thickBot="1" x14ac:dyDescent="0.3">
      <c r="A45" s="58"/>
      <c r="B45" s="59" t="s">
        <v>20</v>
      </c>
      <c r="C45" s="60" t="e">
        <f>C44/C10</f>
        <v>#DIV/0!</v>
      </c>
      <c r="D45" s="13"/>
    </row>
    <row r="46" spans="1:6" s="62" customFormat="1" ht="24.6" customHeight="1" thickBot="1" x14ac:dyDescent="0.3">
      <c r="A46" s="51" t="s">
        <v>79</v>
      </c>
      <c r="B46" s="56" t="s">
        <v>20</v>
      </c>
      <c r="C46" s="57">
        <f>C44+C30</f>
        <v>93.660000000000011</v>
      </c>
      <c r="D46" s="41"/>
    </row>
    <row r="47" spans="1:6" ht="24.6" customHeight="1" thickBot="1" x14ac:dyDescent="0.3">
      <c r="A47" s="51" t="s">
        <v>80</v>
      </c>
      <c r="B47" s="56" t="s">
        <v>20</v>
      </c>
      <c r="C47" s="57" t="e">
        <f>C46/C10</f>
        <v>#DIV/0!</v>
      </c>
      <c r="D47" s="12"/>
    </row>
    <row r="48" spans="1:6" ht="24.6" customHeight="1" thickBot="1" x14ac:dyDescent="0.3">
      <c r="A48" s="46" t="s">
        <v>76</v>
      </c>
      <c r="B48" s="47"/>
      <c r="C48" s="15">
        <v>4.8</v>
      </c>
      <c r="D48" s="16"/>
    </row>
    <row r="49" spans="1:4" ht="29.1" customHeight="1" thickBot="1" x14ac:dyDescent="0.3">
      <c r="A49" s="58" t="s">
        <v>77</v>
      </c>
      <c r="B49" s="59" t="s">
        <v>20</v>
      </c>
      <c r="C49" s="63" t="e">
        <f>C47+C48</f>
        <v>#DIV/0!</v>
      </c>
      <c r="D49" s="13"/>
    </row>
  </sheetData>
  <sheetProtection selectLockedCells="1"/>
  <mergeCells count="11">
    <mergeCell ref="C6:D6"/>
    <mergeCell ref="A1:D1"/>
    <mergeCell ref="C2:D2"/>
    <mergeCell ref="C3:D3"/>
    <mergeCell ref="C4:D4"/>
    <mergeCell ref="C5:D5"/>
    <mergeCell ref="C7:D7"/>
    <mergeCell ref="C8:D8"/>
    <mergeCell ref="A33:B33"/>
    <mergeCell ref="A9:D9"/>
    <mergeCell ref="A11:B11"/>
  </mergeCells>
  <dataValidations count="1">
    <dataValidation type="custom" allowBlank="1" showInputMessage="1" showErrorMessage="1" sqref="C19" xr:uid="{00000000-0002-0000-0300-000000000000}">
      <formula1>C3&lt;&gt;"Teoreetiline"</formula1>
    </dataValidation>
  </dataValidations>
  <pageMargins left="0.7" right="0.7" top="0.75" bottom="0.75" header="0.3" footer="0.3"/>
  <pageSetup paperSize="9" orientation="portrait" horizontalDpi="4294967295" verticalDpi="4294967295" r:id="rId1"/>
  <ignoredErrors>
    <ignoredError sqref="C2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Vali eksami vorm rippmenüüst" xr:uid="{00000000-0002-0000-0300-000001000000}">
          <x14:formula1>
            <xm:f>Sheet2!$C$3:$C$5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D5"/>
  <sheetViews>
    <sheetView workbookViewId="0">
      <selection activeCell="C7" sqref="C7"/>
    </sheetView>
  </sheetViews>
  <sheetFormatPr defaultRowHeight="15" x14ac:dyDescent="0.25"/>
  <cols>
    <col min="3" max="3" width="16" customWidth="1"/>
    <col min="7" max="7" width="19.5703125" customWidth="1"/>
  </cols>
  <sheetData>
    <row r="2" spans="3:4" x14ac:dyDescent="0.25">
      <c r="C2" s="75" t="s">
        <v>43</v>
      </c>
      <c r="D2" t="s">
        <v>44</v>
      </c>
    </row>
    <row r="3" spans="3:4" x14ac:dyDescent="0.25">
      <c r="C3" s="75" t="s">
        <v>39</v>
      </c>
      <c r="D3">
        <v>0</v>
      </c>
    </row>
    <row r="4" spans="3:4" x14ac:dyDescent="0.25">
      <c r="C4" s="75" t="s">
        <v>45</v>
      </c>
      <c r="D4" t="e">
        <v>#N/A</v>
      </c>
    </row>
    <row r="5" spans="3:4" x14ac:dyDescent="0.25">
      <c r="C5" s="75" t="s">
        <v>46</v>
      </c>
      <c r="D5" t="e">
        <v>#N/A</v>
      </c>
    </row>
  </sheetData>
  <sheetProtection selectLockedCell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5" sqref="C3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Läbiviimine</vt:lpstr>
      <vt:lpstr>Koos arendamisega</vt:lpstr>
      <vt:lpstr>Koos kutsekomisjoni kuluga</vt:lpstr>
      <vt:lpstr>Töömaailma kutseeksami kalk </vt:lpstr>
      <vt:lpstr>Sheet2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Kerem</dc:creator>
  <cp:lastModifiedBy>Agne Lepikson</cp:lastModifiedBy>
  <cp:lastPrinted>2017-02-08T08:24:49Z</cp:lastPrinted>
  <dcterms:created xsi:type="dcterms:W3CDTF">2016-09-29T11:06:21Z</dcterms:created>
  <dcterms:modified xsi:type="dcterms:W3CDTF">2019-11-11T11:11:37Z</dcterms:modified>
</cp:coreProperties>
</file>